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10 501 介護予防支援（居宅介護支援事業所）\"/>
    </mc:Choice>
  </mc:AlternateContent>
  <bookViews>
    <workbookView xWindow="0" yWindow="0" windowWidth="28800" windowHeight="12765" tabRatio="665" activeTab="1"/>
  </bookViews>
  <sheets>
    <sheet name="【記載例】居宅介護（介護予防）支援" sheetId="10" r:id="rId1"/>
    <sheet name="居宅介護（介護予防）支援（１枚版）" sheetId="1" r:id="rId2"/>
    <sheet name="記入方法" sheetId="5" r:id="rId3"/>
    <sheet name="プルダウン・リスト" sheetId="2" r:id="rId4"/>
  </sheets>
  <definedNames>
    <definedName name="_xlnm.Print_Area" localSheetId="0">'【記載例】居宅介護（介護予防）支援'!$A$1:$BD$51</definedName>
    <definedName name="_xlnm.Print_Area" localSheetId="2">記入方法!$A$1:$O$77</definedName>
    <definedName name="_xlnm.Print_Area" localSheetId="1">'居宅介護（介護予防）支援（１枚版）'!$A$1:$BD$48</definedName>
    <definedName name="_xlnm.Print_Titles" localSheetId="0">'【記載例】居宅介護（介護予防）支援'!$1:$13</definedName>
    <definedName name="_xlnm.Print_Titles" localSheetId="1">'居宅介護（介護予防）支援（１枚版）'!$1:$13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9" i="1" l="1"/>
  <c r="AU9" i="10"/>
  <c r="E33" i="1" l="1"/>
  <c r="G36" i="1"/>
  <c r="E36" i="1"/>
  <c r="G35" i="1"/>
  <c r="E35" i="1"/>
  <c r="G34" i="1"/>
  <c r="E34" i="1"/>
  <c r="G33" i="1"/>
  <c r="G39" i="10"/>
  <c r="G37" i="10"/>
  <c r="E39" i="10"/>
  <c r="E37" i="10"/>
  <c r="H42" i="1" l="1"/>
  <c r="H41" i="1"/>
  <c r="C41" i="1"/>
  <c r="P37" i="1"/>
  <c r="C47" i="1" s="1"/>
  <c r="L37" i="1"/>
  <c r="C42" i="1" s="1"/>
  <c r="J37" i="1"/>
  <c r="G37" i="1"/>
  <c r="E37" i="1"/>
  <c r="M42" i="1" l="1"/>
  <c r="H47" i="1" s="1"/>
  <c r="M47"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20" i="1" l="1"/>
  <c r="AU18" i="1"/>
  <c r="AU19" i="1"/>
  <c r="AU21" i="1"/>
  <c r="AU22" i="1"/>
  <c r="AU23" i="1"/>
  <c r="AU24" i="1"/>
  <c r="AU25" i="1"/>
  <c r="AU26" i="1"/>
  <c r="AU27" i="1"/>
  <c r="AU28" i="1"/>
  <c r="AU17" i="1"/>
  <c r="AU16" i="1"/>
  <c r="AU14" i="1"/>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20" i="1"/>
  <c r="AW19" i="1"/>
  <c r="AW17" i="1"/>
  <c r="AW27" i="1"/>
</calcChain>
</file>

<file path=xl/sharedStrings.xml><?xml version="1.0" encoding="utf-8"?>
<sst xmlns="http://schemas.openxmlformats.org/spreadsheetml/2006/main" count="309" uniqueCount="149">
  <si>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</si>
  <si>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</si>
  <si>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</si>
  <si>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</si>
  <si>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</si>
  <si>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</si>
  <si>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</si>
  <si>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</si>
  <si>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</si>
  <si>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</si>
  <si>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</si>
  <si>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</si>
  <si>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</si>
  <si>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</si>
  <si>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</si>
  <si>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</si>
  <si>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</si>
  <si>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</si>
  <si>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</si>
  <si>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</si>
  <si>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</si>
  <si>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</si>
  <si>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</si>
  <si>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</si>
  <si>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</si>
  <si>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</si>
  <si>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</si>
  <si>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</si>
  <si>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</si>
  <si>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</si>
  <si>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</si>
  <si>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</si>
  <si>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</si>
  <si>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</si>
  <si>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</si>
  <si>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</si>
  <si>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</si>
  <si>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</si>
  <si>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</si>
  <si>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</si>
  <si>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</si>
  <si>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</si>
  <si>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</si>
  <si>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</si>
  <si>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</si>
  <si>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</si>
  <si>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</si>
  <si>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</si>
  <si>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</si>
  <si>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</si>
  <si>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</si>
  <si>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</si>
  <si>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</si>
  <si>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</si>
  <si>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</si>
  <si>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</si>
  <si>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</si>
  <si>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</si>
  <si>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</si>
  <si>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</si>
  <si>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</si>
  <si>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</si>
  <si>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</si>
  <si>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</si>
  <si>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</si>
  <si>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</si>
  <si>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</si>
  <si>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</si>
  <si>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</si>
  <si>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</si>
  <si>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</si>
  <si>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</si>
  <si>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</si>
  <si>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</si>
  <si>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</si>
  <si>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</si>
  <si>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</si>
  <si>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</si>
  <si>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</si>
  <si>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</si>
  <si>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</si>
  <si>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</si>
  <si>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</si>
  <si>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</si>
  <si>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</si>
  <si>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</si>
  <si>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</si>
  <si>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</si>
  <si>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</si>
  <si>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</si>
  <si>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</si>
  <si>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</si>
  <si>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</si>
  <si>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</si>
  <si>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</si>
  <si>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</si>
  <si>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</si>
  <si>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</si>
  <si>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</si>
  <si>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</si>
  <si>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</si>
  <si>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</si>
  <si>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</si>
  <si>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</si>
  <si>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</si>
  <si>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</si>
  <si>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</si>
  <si>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</si>
  <si>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</si>
  <si>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</si>
  <si>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</si>
  <si>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</si>
  <si>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</si>
  <si>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</si>
  <si>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</si>
  <si>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</si>
  <si>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</si>
  <si>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</si>
  <si>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</si>
  <si>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</si>
  <si>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</si>
  <si>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</si>
  <si>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</si>
  <si>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</si>
  <si>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</si>
  <si>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</si>
  <si>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</si>
  <si>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</si>
  <si>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</si>
  <si>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</si>
  <si>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</si>
  <si>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</si>
  <si>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</si>
  <si>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</si>
  <si>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</si>
  <si>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</si>
  <si>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</si>
  <si>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</si>
  <si>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</si>
  <si>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</si>
  <si>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</si>
  <si>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</si>
  <si>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</si>
  <si>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</si>
  <si>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</si>
  <si>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</si>
  <si>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</si>
  <si>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</si>
  <si>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居宅介護（介護予防）支援</t>
    <rPh sb="0" eb="2">
      <t>キョタク</t>
    </rPh>
    <rPh sb="2" eb="4">
      <t>カイゴ</t>
    </rPh>
    <rPh sb="5" eb="7">
      <t>カイゴ</t>
    </rPh>
    <rPh sb="7" eb="9">
      <t>ヨボウ</t>
    </rPh>
    <rPh sb="10" eb="12">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</si>
</sst>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6"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6"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4"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181" fontId="8" fillId="3" borderId="44" xfId="0"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44" xfId="1"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55" zoomScaleNormal="55" zoomScaleSheetLayoutView="55" workbookViewId="0">
      <selection activeCell="G30" sqref="G30:K30"/>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148</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9">
        <v>6</v>
      </c>
      <c r="V2" s="269"/>
      <c r="W2" s="39" t="s">
        <v>16</v>
      </c>
      <c r="X2" s="270">
        <f>IF(U2=0,"",YEAR(DATE(2018+U2,1,1)))</f>
        <v>2024</v>
      </c>
      <c r="Y2" s="270"/>
      <c r="Z2" s="41" t="s">
        <v>20</v>
      </c>
      <c r="AA2" s="41" t="s">
        <v>21</v>
      </c>
      <c r="AB2" s="269">
        <v>4</v>
      </c>
      <c r="AC2" s="269"/>
      <c r="AD2" s="41" t="s">
        <v>22</v>
      </c>
      <c r="AE2" s="41"/>
      <c r="AF2" s="41"/>
      <c r="AG2" s="41"/>
      <c r="AH2" s="41"/>
      <c r="AI2" s="41"/>
      <c r="AJ2" s="40"/>
      <c r="AK2" s="39" t="s">
        <v>17</v>
      </c>
      <c r="AL2" s="39" t="s">
        <v>16</v>
      </c>
      <c r="AM2" s="269" t="s">
        <v>109</v>
      </c>
      <c r="AN2" s="269"/>
      <c r="AO2" s="269"/>
      <c r="AP2" s="269"/>
      <c r="AQ2" s="269"/>
      <c r="AR2" s="269"/>
      <c r="AS2" s="269"/>
      <c r="AT2" s="269"/>
      <c r="AU2" s="269"/>
      <c r="AV2" s="269"/>
      <c r="AW2" s="269"/>
      <c r="AX2" s="269"/>
      <c r="AY2" s="269"/>
      <c r="AZ2" s="269"/>
      <c r="BA2" s="26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4">
        <v>160</v>
      </c>
      <c r="BA5" s="265"/>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49"/>
      <c r="AP6" s="149"/>
      <c r="AQ6" s="59" t="s">
        <v>125</v>
      </c>
      <c r="AR6" s="60"/>
      <c r="AS6" s="150"/>
      <c r="AT6" s="150"/>
      <c r="AU6" s="150"/>
      <c r="AV6" s="60"/>
      <c r="AW6" s="60"/>
      <c r="AX6" s="151"/>
      <c r="AY6" s="60"/>
      <c r="AZ6" s="262">
        <v>100</v>
      </c>
      <c r="BA6" s="263"/>
      <c r="BB6" s="152"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30</v>
      </c>
      <c r="BA7" s="267"/>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29">
        <v>8</v>
      </c>
      <c r="Q14" s="130">
        <v>8</v>
      </c>
      <c r="R14" s="130"/>
      <c r="S14" s="130"/>
      <c r="T14" s="130">
        <v>8</v>
      </c>
      <c r="U14" s="130">
        <v>8</v>
      </c>
      <c r="V14" s="131">
        <v>8</v>
      </c>
      <c r="W14" s="129">
        <v>8</v>
      </c>
      <c r="X14" s="130">
        <v>8</v>
      </c>
      <c r="Y14" s="130"/>
      <c r="Z14" s="130"/>
      <c r="AA14" s="130">
        <v>8</v>
      </c>
      <c r="AB14" s="130">
        <v>8</v>
      </c>
      <c r="AC14" s="131">
        <v>8</v>
      </c>
      <c r="AD14" s="129">
        <v>8</v>
      </c>
      <c r="AE14" s="130">
        <v>8</v>
      </c>
      <c r="AF14" s="130"/>
      <c r="AG14" s="130"/>
      <c r="AH14" s="130">
        <v>8</v>
      </c>
      <c r="AI14" s="130">
        <v>8</v>
      </c>
      <c r="AJ14" s="131">
        <v>8</v>
      </c>
      <c r="AK14" s="129">
        <v>8</v>
      </c>
      <c r="AL14" s="130">
        <v>8</v>
      </c>
      <c r="AM14" s="130"/>
      <c r="AN14" s="130"/>
      <c r="AO14" s="130">
        <v>8</v>
      </c>
      <c r="AP14" s="130">
        <v>8</v>
      </c>
      <c r="AQ14" s="131">
        <v>8</v>
      </c>
      <c r="AR14" s="129"/>
      <c r="AS14" s="130"/>
      <c r="AT14" s="131"/>
      <c r="AU14" s="228">
        <f>IF($AZ$3="４週",SUM(P14:AQ14),IF($AZ$3="暦月",SUM(P14:AT14),""))</f>
        <v>160</v>
      </c>
      <c r="AV14" s="229"/>
      <c r="AW14" s="230">
        <f t="shared" ref="AW14:AW31" si="1">IF($AZ$3="４週",AU14/4,IF($AZ$3="暦月",AU14/($AZ$7/7),""))</f>
        <v>40</v>
      </c>
      <c r="AX14" s="231"/>
      <c r="AY14" s="215"/>
      <c r="AZ14" s="216"/>
      <c r="BA14" s="216"/>
      <c r="BB14" s="216"/>
      <c r="BC14" s="216"/>
      <c r="BD14" s="217"/>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11">
        <f>IF($AZ$3="４週",SUM(P15:AQ15),IF($AZ$3="暦月",SUM(P15:AT15),""))</f>
        <v>160</v>
      </c>
      <c r="AV15" s="212"/>
      <c r="AW15" s="213">
        <f t="shared" si="1"/>
        <v>40</v>
      </c>
      <c r="AX15" s="214"/>
      <c r="AY15" s="181"/>
      <c r="AZ15" s="182"/>
      <c r="BA15" s="182"/>
      <c r="BB15" s="182"/>
      <c r="BC15" s="182"/>
      <c r="BD15" s="183"/>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2">
        <v>8</v>
      </c>
      <c r="Q16" s="133">
        <v>8</v>
      </c>
      <c r="R16" s="133"/>
      <c r="S16" s="133"/>
      <c r="T16" s="133">
        <v>8</v>
      </c>
      <c r="U16" s="133">
        <v>8</v>
      </c>
      <c r="V16" s="134">
        <v>8</v>
      </c>
      <c r="W16" s="132">
        <v>8</v>
      </c>
      <c r="X16" s="133">
        <v>8</v>
      </c>
      <c r="Y16" s="133"/>
      <c r="Z16" s="133"/>
      <c r="AA16" s="133">
        <v>8</v>
      </c>
      <c r="AB16" s="133">
        <v>8</v>
      </c>
      <c r="AC16" s="134">
        <v>8</v>
      </c>
      <c r="AD16" s="132">
        <v>8</v>
      </c>
      <c r="AE16" s="133">
        <v>8</v>
      </c>
      <c r="AF16" s="133"/>
      <c r="AG16" s="133"/>
      <c r="AH16" s="133">
        <v>8</v>
      </c>
      <c r="AI16" s="133">
        <v>8</v>
      </c>
      <c r="AJ16" s="134">
        <v>8</v>
      </c>
      <c r="AK16" s="132">
        <v>8</v>
      </c>
      <c r="AL16" s="133">
        <v>8</v>
      </c>
      <c r="AM16" s="133"/>
      <c r="AN16" s="133"/>
      <c r="AO16" s="133">
        <v>8</v>
      </c>
      <c r="AP16" s="133">
        <v>8</v>
      </c>
      <c r="AQ16" s="134">
        <v>8</v>
      </c>
      <c r="AR16" s="132"/>
      <c r="AS16" s="133"/>
      <c r="AT16" s="134"/>
      <c r="AU16" s="211">
        <f>IF($AZ$3="４週",SUM(P16:AQ16),IF($AZ$3="暦月",SUM(P16:AT16),""))</f>
        <v>160</v>
      </c>
      <c r="AV16" s="212"/>
      <c r="AW16" s="213">
        <f t="shared" si="1"/>
        <v>40</v>
      </c>
      <c r="AX16" s="214"/>
      <c r="AY16" s="181"/>
      <c r="AZ16" s="182"/>
      <c r="BA16" s="182"/>
      <c r="BB16" s="182"/>
      <c r="BC16" s="182"/>
      <c r="BD16" s="183"/>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2">
        <v>8</v>
      </c>
      <c r="Q17" s="133">
        <v>8</v>
      </c>
      <c r="R17" s="133"/>
      <c r="S17" s="133"/>
      <c r="T17" s="133">
        <v>8</v>
      </c>
      <c r="U17" s="133">
        <v>8</v>
      </c>
      <c r="V17" s="134">
        <v>8</v>
      </c>
      <c r="W17" s="132">
        <v>8</v>
      </c>
      <c r="X17" s="133">
        <v>8</v>
      </c>
      <c r="Y17" s="133"/>
      <c r="Z17" s="133"/>
      <c r="AA17" s="133">
        <v>8</v>
      </c>
      <c r="AB17" s="133">
        <v>8</v>
      </c>
      <c r="AC17" s="134">
        <v>8</v>
      </c>
      <c r="AD17" s="132">
        <v>8</v>
      </c>
      <c r="AE17" s="133">
        <v>8</v>
      </c>
      <c r="AF17" s="133"/>
      <c r="AG17" s="133"/>
      <c r="AH17" s="133">
        <v>8</v>
      </c>
      <c r="AI17" s="133">
        <v>8</v>
      </c>
      <c r="AJ17" s="134">
        <v>8</v>
      </c>
      <c r="AK17" s="132">
        <v>8</v>
      </c>
      <c r="AL17" s="133">
        <v>8</v>
      </c>
      <c r="AM17" s="133"/>
      <c r="AN17" s="133"/>
      <c r="AO17" s="133">
        <v>8</v>
      </c>
      <c r="AP17" s="133">
        <v>8</v>
      </c>
      <c r="AQ17" s="134">
        <v>8</v>
      </c>
      <c r="AR17" s="132"/>
      <c r="AS17" s="133"/>
      <c r="AT17" s="134"/>
      <c r="AU17" s="211">
        <f>IF($AZ$3="４週",SUM(P17:AQ17),IF($AZ$3="暦月",SUM(P17:AT17),""))</f>
        <v>160</v>
      </c>
      <c r="AV17" s="212"/>
      <c r="AW17" s="213">
        <f t="shared" si="1"/>
        <v>40</v>
      </c>
      <c r="AX17" s="214"/>
      <c r="AY17" s="181"/>
      <c r="AZ17" s="182"/>
      <c r="BA17" s="182"/>
      <c r="BB17" s="182"/>
      <c r="BC17" s="182"/>
      <c r="BD17" s="183"/>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2">
        <v>4</v>
      </c>
      <c r="Q18" s="133">
        <v>4</v>
      </c>
      <c r="R18" s="133"/>
      <c r="S18" s="133"/>
      <c r="T18" s="133">
        <v>4</v>
      </c>
      <c r="U18" s="133">
        <v>4</v>
      </c>
      <c r="V18" s="134">
        <v>4</v>
      </c>
      <c r="W18" s="132">
        <v>4</v>
      </c>
      <c r="X18" s="133">
        <v>4</v>
      </c>
      <c r="Y18" s="133"/>
      <c r="Z18" s="133"/>
      <c r="AA18" s="133">
        <v>4</v>
      </c>
      <c r="AB18" s="133">
        <v>4</v>
      </c>
      <c r="AC18" s="134">
        <v>4</v>
      </c>
      <c r="AD18" s="132">
        <v>4</v>
      </c>
      <c r="AE18" s="133">
        <v>4</v>
      </c>
      <c r="AF18" s="133"/>
      <c r="AG18" s="133"/>
      <c r="AH18" s="133">
        <v>4</v>
      </c>
      <c r="AI18" s="133">
        <v>4</v>
      </c>
      <c r="AJ18" s="134">
        <v>4</v>
      </c>
      <c r="AK18" s="132">
        <v>4</v>
      </c>
      <c r="AL18" s="133">
        <v>4</v>
      </c>
      <c r="AM18" s="133"/>
      <c r="AN18" s="133"/>
      <c r="AO18" s="133">
        <v>4</v>
      </c>
      <c r="AP18" s="133">
        <v>4</v>
      </c>
      <c r="AQ18" s="134">
        <v>4</v>
      </c>
      <c r="AR18" s="132"/>
      <c r="AS18" s="133"/>
      <c r="AT18" s="134"/>
      <c r="AU18" s="211">
        <f t="shared" ref="AU18:AU31" si="3">IF($AZ$3="４週",SUM(P18:AQ18),IF($AZ$3="暦月",SUM(P18:AT18),""))</f>
        <v>80</v>
      </c>
      <c r="AV18" s="212"/>
      <c r="AW18" s="213">
        <f t="shared" si="1"/>
        <v>20</v>
      </c>
      <c r="AX18" s="214"/>
      <c r="AY18" s="181"/>
      <c r="AZ18" s="182"/>
      <c r="BA18" s="182"/>
      <c r="BB18" s="182"/>
      <c r="BC18" s="182"/>
      <c r="BD18" s="183"/>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3"/>
        <v>0</v>
      </c>
      <c r="AV19" s="212"/>
      <c r="AW19" s="213">
        <f t="shared" si="1"/>
        <v>0</v>
      </c>
      <c r="AX19" s="214"/>
      <c r="AY19" s="181"/>
      <c r="AZ19" s="182"/>
      <c r="BA19" s="182"/>
      <c r="BB19" s="182"/>
      <c r="BC19" s="182"/>
      <c r="BD19" s="183"/>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1"/>
        <v>0</v>
      </c>
      <c r="AX20" s="214"/>
      <c r="AY20" s="181"/>
      <c r="AZ20" s="182"/>
      <c r="BA20" s="182"/>
      <c r="BB20" s="182"/>
      <c r="BC20" s="182"/>
      <c r="BD20" s="183"/>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3"/>
        <v>0</v>
      </c>
      <c r="AV21" s="212"/>
      <c r="AW21" s="213">
        <f t="shared" si="1"/>
        <v>0</v>
      </c>
      <c r="AX21" s="214"/>
      <c r="AY21" s="181"/>
      <c r="AZ21" s="182"/>
      <c r="BA21" s="182"/>
      <c r="BB21" s="182"/>
      <c r="BC21" s="182"/>
      <c r="BD21" s="183"/>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3"/>
        <v>0</v>
      </c>
      <c r="AV22" s="212"/>
      <c r="AW22" s="213">
        <f t="shared" si="1"/>
        <v>0</v>
      </c>
      <c r="AX22" s="214"/>
      <c r="AY22" s="181"/>
      <c r="AZ22" s="182"/>
      <c r="BA22" s="182"/>
      <c r="BB22" s="182"/>
      <c r="BC22" s="182"/>
      <c r="BD22" s="183"/>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3"/>
        <v>0</v>
      </c>
      <c r="AV23" s="212"/>
      <c r="AW23" s="213">
        <f t="shared" si="1"/>
        <v>0</v>
      </c>
      <c r="AX23" s="214"/>
      <c r="AY23" s="181"/>
      <c r="AZ23" s="182"/>
      <c r="BA23" s="182"/>
      <c r="BB23" s="182"/>
      <c r="BC23" s="182"/>
      <c r="BD23" s="183"/>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3"/>
        <v>0</v>
      </c>
      <c r="AV24" s="212"/>
      <c r="AW24" s="213">
        <f t="shared" si="1"/>
        <v>0</v>
      </c>
      <c r="AX24" s="214"/>
      <c r="AY24" s="181"/>
      <c r="AZ24" s="182"/>
      <c r="BA24" s="182"/>
      <c r="BB24" s="182"/>
      <c r="BC24" s="182"/>
      <c r="BD24" s="183"/>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3"/>
        <v>0</v>
      </c>
      <c r="AV25" s="212"/>
      <c r="AW25" s="213">
        <f t="shared" si="1"/>
        <v>0</v>
      </c>
      <c r="AX25" s="214"/>
      <c r="AY25" s="181"/>
      <c r="AZ25" s="182"/>
      <c r="BA25" s="182"/>
      <c r="BB25" s="182"/>
      <c r="BC25" s="182"/>
      <c r="BD25" s="183"/>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3"/>
        <v>0</v>
      </c>
      <c r="AV26" s="212"/>
      <c r="AW26" s="213">
        <f t="shared" si="1"/>
        <v>0</v>
      </c>
      <c r="AX26" s="214"/>
      <c r="AY26" s="181"/>
      <c r="AZ26" s="182"/>
      <c r="BA26" s="182"/>
      <c r="BB26" s="182"/>
      <c r="BC26" s="182"/>
      <c r="BD26" s="183"/>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3"/>
        <v>0</v>
      </c>
      <c r="AV27" s="212"/>
      <c r="AW27" s="213">
        <f t="shared" si="1"/>
        <v>0</v>
      </c>
      <c r="AX27" s="214"/>
      <c r="AY27" s="181"/>
      <c r="AZ27" s="182"/>
      <c r="BA27" s="182"/>
      <c r="BB27" s="182"/>
      <c r="BC27" s="182"/>
      <c r="BD27" s="183"/>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11">
        <f t="shared" si="3"/>
        <v>0</v>
      </c>
      <c r="AV28" s="212"/>
      <c r="AW28" s="213">
        <f t="shared" si="1"/>
        <v>0</v>
      </c>
      <c r="AX28" s="214"/>
      <c r="AY28" s="181"/>
      <c r="AZ28" s="182"/>
      <c r="BA28" s="182"/>
      <c r="BB28" s="182"/>
      <c r="BC28" s="182"/>
      <c r="BD28" s="183"/>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11">
        <f t="shared" si="3"/>
        <v>0</v>
      </c>
      <c r="AV29" s="212"/>
      <c r="AW29" s="213">
        <f t="shared" si="1"/>
        <v>0</v>
      </c>
      <c r="AX29" s="214"/>
      <c r="AY29" s="181"/>
      <c r="AZ29" s="182"/>
      <c r="BA29" s="182"/>
      <c r="BB29" s="182"/>
      <c r="BC29" s="182"/>
      <c r="BD29" s="183"/>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11">
        <f t="shared" si="3"/>
        <v>0</v>
      </c>
      <c r="AV30" s="212"/>
      <c r="AW30" s="213">
        <f t="shared" si="1"/>
        <v>0</v>
      </c>
      <c r="AX30" s="214"/>
      <c r="AY30" s="181"/>
      <c r="AZ30" s="182"/>
      <c r="BA30" s="182"/>
      <c r="BB30" s="182"/>
      <c r="BC30" s="182"/>
      <c r="BD30" s="183"/>
    </row>
    <row r="31" spans="1:56" ht="39.950000000000003" customHeight="1" thickBot="1" x14ac:dyDescent="0.45">
      <c r="A31" s="71"/>
      <c r="B31" s="87">
        <f t="shared" si="2"/>
        <v>18</v>
      </c>
      <c r="C31" s="184"/>
      <c r="D31" s="185"/>
      <c r="E31" s="186"/>
      <c r="F31" s="187"/>
      <c r="G31" s="188"/>
      <c r="H31" s="189"/>
      <c r="I31" s="189"/>
      <c r="J31" s="189"/>
      <c r="K31" s="190"/>
      <c r="L31" s="191"/>
      <c r="M31" s="192"/>
      <c r="N31" s="192"/>
      <c r="O31" s="193"/>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194">
        <f t="shared" si="3"/>
        <v>0</v>
      </c>
      <c r="AV31" s="195"/>
      <c r="AW31" s="196">
        <f t="shared" si="1"/>
        <v>0</v>
      </c>
      <c r="AX31" s="197"/>
      <c r="AY31" s="198"/>
      <c r="AZ31" s="199"/>
      <c r="BA31" s="199"/>
      <c r="BB31" s="199"/>
      <c r="BC31" s="199"/>
      <c r="BD31" s="20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row>
    <row r="33" spans="1:56" ht="20.25" customHeight="1" x14ac:dyDescent="0.4">
      <c r="A33" s="71"/>
      <c r="B33" s="97" t="s">
        <v>133</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79" t="s">
        <v>35</v>
      </c>
      <c r="D34" s="179"/>
      <c r="E34" s="179" t="s">
        <v>36</v>
      </c>
      <c r="F34" s="179"/>
      <c r="G34" s="179"/>
      <c r="H34" s="179"/>
      <c r="I34" s="97"/>
      <c r="J34" s="180" t="s">
        <v>39</v>
      </c>
      <c r="K34" s="180"/>
      <c r="L34" s="180"/>
      <c r="M34" s="180"/>
      <c r="N34" s="67"/>
      <c r="O34" s="67"/>
      <c r="P34" s="96" t="s">
        <v>47</v>
      </c>
      <c r="Q34" s="96"/>
      <c r="R34" s="97"/>
      <c r="S34" s="97"/>
      <c r="T34" s="154" t="s">
        <v>7</v>
      </c>
      <c r="U34" s="156"/>
      <c r="V34" s="154" t="s">
        <v>8</v>
      </c>
      <c r="W34" s="155"/>
      <c r="X34" s="155"/>
      <c r="Y34" s="156"/>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3"/>
      <c r="D35" s="153"/>
      <c r="E35" s="153" t="s">
        <v>37</v>
      </c>
      <c r="F35" s="153"/>
      <c r="G35" s="153" t="s">
        <v>38</v>
      </c>
      <c r="H35" s="153"/>
      <c r="I35" s="97"/>
      <c r="J35" s="153" t="s">
        <v>37</v>
      </c>
      <c r="K35" s="153"/>
      <c r="L35" s="153" t="s">
        <v>38</v>
      </c>
      <c r="M35" s="153"/>
      <c r="N35" s="67"/>
      <c r="O35" s="67"/>
      <c r="P35" s="96" t="s">
        <v>44</v>
      </c>
      <c r="Q35" s="96"/>
      <c r="R35" s="97"/>
      <c r="S35" s="97"/>
      <c r="T35" s="154" t="s">
        <v>3</v>
      </c>
      <c r="U35" s="156"/>
      <c r="V35" s="154" t="s">
        <v>50</v>
      </c>
      <c r="W35" s="155"/>
      <c r="X35" s="155"/>
      <c r="Y35" s="156"/>
      <c r="Z35" s="102"/>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3</v>
      </c>
      <c r="D36" s="156"/>
      <c r="E36" s="171">
        <f>SUMIFS($AU$14:$AV$31,$C$14:$D$31,"介護支援専門員",$E$14:$F$31,"A")</f>
        <v>480</v>
      </c>
      <c r="F36" s="172"/>
      <c r="G36" s="173">
        <f>SUMIFS($AW$14:$AX$31,$C$14:$D$31,"介護支援専門員",$E$14:$F$31,"A")</f>
        <v>120</v>
      </c>
      <c r="H36" s="174"/>
      <c r="I36" s="110"/>
      <c r="J36" s="175">
        <v>0</v>
      </c>
      <c r="K36" s="176"/>
      <c r="L36" s="175">
        <v>0</v>
      </c>
      <c r="M36" s="176"/>
      <c r="N36" s="109"/>
      <c r="O36" s="109"/>
      <c r="P36" s="175">
        <v>3</v>
      </c>
      <c r="Q36" s="176"/>
      <c r="R36" s="97"/>
      <c r="S36" s="97"/>
      <c r="T36" s="154" t="s">
        <v>4</v>
      </c>
      <c r="U36" s="156"/>
      <c r="V36" s="154" t="s">
        <v>51</v>
      </c>
      <c r="W36" s="155"/>
      <c r="X36" s="155"/>
      <c r="Y36" s="156"/>
      <c r="Z36" s="10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4</v>
      </c>
      <c r="D37" s="156"/>
      <c r="E37" s="171">
        <f>SUMIFS($AU$14:$AV$31,$C$14:$D$31,"介護支援専門員",$E$14:$F$31,"B")</f>
        <v>0</v>
      </c>
      <c r="F37" s="172"/>
      <c r="G37" s="173">
        <f>SUMIFS($AW$14:$AX$31,$C$14:$D$31,"介護支援専門員",$E$14:$F$31,"B")</f>
        <v>0</v>
      </c>
      <c r="H37" s="174"/>
      <c r="I37" s="110"/>
      <c r="J37" s="175">
        <v>0</v>
      </c>
      <c r="K37" s="176"/>
      <c r="L37" s="175">
        <v>0</v>
      </c>
      <c r="M37" s="176"/>
      <c r="N37" s="109"/>
      <c r="O37" s="109"/>
      <c r="P37" s="175">
        <v>0</v>
      </c>
      <c r="Q37" s="176"/>
      <c r="R37" s="97"/>
      <c r="S37" s="97"/>
      <c r="T37" s="154" t="s">
        <v>5</v>
      </c>
      <c r="U37" s="156"/>
      <c r="V37" s="154" t="s">
        <v>52</v>
      </c>
      <c r="W37" s="155"/>
      <c r="X37" s="155"/>
      <c r="Y37" s="156"/>
      <c r="Z37" s="10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154" t="s">
        <v>5</v>
      </c>
      <c r="D38" s="156"/>
      <c r="E38" s="171">
        <f>SUMIFS($AU$14:$AV$31,$C$14:$D$31,"介護支援専門員",$E$14:$F$31,"C")</f>
        <v>80</v>
      </c>
      <c r="F38" s="172"/>
      <c r="G38" s="173">
        <f>SUMIFS($AW$14:$AX$31,$C$14:$D$31,"介護支援専門員",$E$14:$F$31,"C")</f>
        <v>20</v>
      </c>
      <c r="H38" s="174"/>
      <c r="I38" s="110"/>
      <c r="J38" s="175">
        <v>80</v>
      </c>
      <c r="K38" s="176"/>
      <c r="L38" s="177">
        <v>20</v>
      </c>
      <c r="M38" s="178"/>
      <c r="N38" s="109"/>
      <c r="O38" s="109"/>
      <c r="P38" s="171" t="s">
        <v>30</v>
      </c>
      <c r="Q38" s="172"/>
      <c r="R38" s="97"/>
      <c r="S38" s="97"/>
      <c r="T38" s="154" t="s">
        <v>6</v>
      </c>
      <c r="U38" s="156"/>
      <c r="V38" s="154" t="s">
        <v>69</v>
      </c>
      <c r="W38" s="155"/>
      <c r="X38" s="155"/>
      <c r="Y38" s="156"/>
      <c r="Z38" s="10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154" t="s">
        <v>6</v>
      </c>
      <c r="D39" s="156"/>
      <c r="E39" s="171">
        <f>SUMIFS($AU$14:$AV$31,$C$14:$D$31,"介護支援専門員",$E$14:$F$31,"D")</f>
        <v>0</v>
      </c>
      <c r="F39" s="172"/>
      <c r="G39" s="173">
        <f>SUMIFS($AW$14:$AX$31,$C$14:$D$31,"介護支援専門員",$E$14:$F$31,"D")</f>
        <v>0</v>
      </c>
      <c r="H39" s="174"/>
      <c r="I39" s="110"/>
      <c r="J39" s="175">
        <v>0</v>
      </c>
      <c r="K39" s="176"/>
      <c r="L39" s="177">
        <v>0</v>
      </c>
      <c r="M39" s="178"/>
      <c r="N39" s="109"/>
      <c r="O39" s="109"/>
      <c r="P39" s="171" t="s">
        <v>30</v>
      </c>
      <c r="Q39" s="172"/>
      <c r="R39" s="97"/>
      <c r="S39" s="97"/>
      <c r="T39" s="97"/>
      <c r="U39" s="168"/>
      <c r="V39" s="168"/>
      <c r="W39" s="169"/>
      <c r="X39" s="16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154" t="s">
        <v>27</v>
      </c>
      <c r="D40" s="156"/>
      <c r="E40" s="171">
        <f>SUM(E36:F39)</f>
        <v>560</v>
      </c>
      <c r="F40" s="172"/>
      <c r="G40" s="173">
        <f>SUM(G36:H39)</f>
        <v>140</v>
      </c>
      <c r="H40" s="174"/>
      <c r="I40" s="110"/>
      <c r="J40" s="171">
        <f>SUM(J36:K39)</f>
        <v>80</v>
      </c>
      <c r="K40" s="172"/>
      <c r="L40" s="171">
        <f>SUM(L36:M39)</f>
        <v>20</v>
      </c>
      <c r="M40" s="172"/>
      <c r="N40" s="109"/>
      <c r="O40" s="109"/>
      <c r="P40" s="171">
        <f>SUM(P36:Q37)</f>
        <v>3</v>
      </c>
      <c r="Q40" s="172"/>
      <c r="R40" s="97"/>
      <c r="S40" s="97"/>
      <c r="T40" s="97"/>
      <c r="U40" s="168"/>
      <c r="V40" s="168"/>
      <c r="W40" s="169"/>
      <c r="X40" s="16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163" t="s">
        <v>90</v>
      </c>
      <c r="K42" s="164"/>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153" t="s">
        <v>42</v>
      </c>
      <c r="N44" s="153"/>
      <c r="O44" s="153"/>
      <c r="P44" s="153"/>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165">
        <f>IF($J$42="週",L40,J40)</f>
        <v>20</v>
      </c>
      <c r="D45" s="166"/>
      <c r="E45" s="166"/>
      <c r="F45" s="167"/>
      <c r="G45" s="99" t="s">
        <v>28</v>
      </c>
      <c r="H45" s="154">
        <f>IF($J$42="週",$AV$5,$AZ$5)</f>
        <v>40</v>
      </c>
      <c r="I45" s="155"/>
      <c r="J45" s="155"/>
      <c r="K45" s="156"/>
      <c r="L45" s="99" t="s">
        <v>29</v>
      </c>
      <c r="M45" s="157">
        <f>ROUNDDOWN(C45/H45,1)</f>
        <v>0.5</v>
      </c>
      <c r="N45" s="158"/>
      <c r="O45" s="158"/>
      <c r="P45" s="159"/>
      <c r="Q45" s="97"/>
      <c r="R45" s="97"/>
      <c r="S45" s="97"/>
      <c r="T45" s="97"/>
      <c r="U45" s="170"/>
      <c r="V45" s="170"/>
      <c r="W45" s="170"/>
      <c r="X45" s="17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99"/>
      <c r="N48" s="99"/>
      <c r="O48" s="99"/>
      <c r="P48" s="99"/>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153" t="s">
        <v>27</v>
      </c>
      <c r="N49" s="153"/>
      <c r="O49" s="153"/>
      <c r="P49" s="153"/>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154">
        <f>P40</f>
        <v>3</v>
      </c>
      <c r="D50" s="155"/>
      <c r="E50" s="155"/>
      <c r="F50" s="156"/>
      <c r="G50" s="99" t="s">
        <v>81</v>
      </c>
      <c r="H50" s="157">
        <f>M45</f>
        <v>0.5</v>
      </c>
      <c r="I50" s="158"/>
      <c r="J50" s="158"/>
      <c r="K50" s="159"/>
      <c r="L50" s="99" t="s">
        <v>29</v>
      </c>
      <c r="M50" s="160">
        <f>ROUNDDOWN(C50+H50,1)</f>
        <v>3.5</v>
      </c>
      <c r="N50" s="161"/>
      <c r="O50" s="161"/>
      <c r="P50" s="162"/>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6" priority="4">
      <formula>INDIRECT(ADDRESS(ROW(),COLUMN()))=TRUNC(INDIRECT(ADDRESS(ROW(),COLUMN())))</formula>
    </cfRule>
  </conditionalFormatting>
  <conditionalFormatting sqref="E36:Q40">
    <cfRule type="expression" dxfId="5" priority="2">
      <formula>INDIRECT(ADDRESS(ROW(),COLUMN()))=TRUNC(INDIRECT(ADDRESS(ROW(),COLUMN())))</formula>
    </cfRule>
  </conditionalFormatting>
  <conditionalFormatting sqref="C45:F45">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4"/>
  <sheetViews>
    <sheetView showGridLines="0" tabSelected="1" view="pageBreakPreview" zoomScale="60" zoomScaleNormal="55" workbookViewId="0">
      <selection activeCell="AK28" sqref="AJ27:AK28"/>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148</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9">
        <v>8</v>
      </c>
      <c r="V2" s="269"/>
      <c r="W2" s="39" t="s">
        <v>16</v>
      </c>
      <c r="X2" s="270">
        <f>IF(U2=0,"",YEAR(DATE(2018+U2,1,1)))</f>
        <v>2026</v>
      </c>
      <c r="Y2" s="270"/>
      <c r="Z2" s="41" t="s">
        <v>20</v>
      </c>
      <c r="AA2" s="41" t="s">
        <v>21</v>
      </c>
      <c r="AB2" s="269">
        <v>1</v>
      </c>
      <c r="AC2" s="269"/>
      <c r="AD2" s="41" t="s">
        <v>22</v>
      </c>
      <c r="AE2" s="41"/>
      <c r="AF2" s="41"/>
      <c r="AG2" s="41"/>
      <c r="AH2" s="41"/>
      <c r="AI2" s="41"/>
      <c r="AJ2" s="40"/>
      <c r="AK2" s="39" t="s">
        <v>17</v>
      </c>
      <c r="AL2" s="39" t="s">
        <v>16</v>
      </c>
      <c r="AM2" s="269"/>
      <c r="AN2" s="269"/>
      <c r="AO2" s="269"/>
      <c r="AP2" s="269"/>
      <c r="AQ2" s="269"/>
      <c r="AR2" s="269"/>
      <c r="AS2" s="269"/>
      <c r="AT2" s="269"/>
      <c r="AU2" s="269"/>
      <c r="AV2" s="269"/>
      <c r="AW2" s="269"/>
      <c r="AX2" s="269"/>
      <c r="AY2" s="269"/>
      <c r="AZ2" s="269"/>
      <c r="BA2" s="26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2">
        <v>160</v>
      </c>
      <c r="BA5" s="263"/>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0"/>
      <c r="AT6" s="150"/>
      <c r="AU6" s="150"/>
      <c r="AV6" s="60"/>
      <c r="AW6" s="60"/>
      <c r="AX6" s="151"/>
      <c r="AY6" s="60"/>
      <c r="AZ6" s="262">
        <v>100</v>
      </c>
      <c r="BA6" s="263"/>
      <c r="BB6" s="152"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31</v>
      </c>
      <c r="BA7" s="267"/>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c r="D14" s="219"/>
      <c r="E14" s="220"/>
      <c r="F14" s="221"/>
      <c r="G14" s="222"/>
      <c r="H14" s="223"/>
      <c r="I14" s="223"/>
      <c r="J14" s="223"/>
      <c r="K14" s="224"/>
      <c r="L14" s="225"/>
      <c r="M14" s="226"/>
      <c r="N14" s="226"/>
      <c r="O14" s="227"/>
      <c r="P14" s="129"/>
      <c r="Q14" s="130"/>
      <c r="R14" s="130"/>
      <c r="S14" s="130"/>
      <c r="T14" s="130"/>
      <c r="U14" s="130"/>
      <c r="V14" s="131"/>
      <c r="W14" s="129"/>
      <c r="X14" s="130"/>
      <c r="Y14" s="130"/>
      <c r="Z14" s="130"/>
      <c r="AA14" s="130"/>
      <c r="AB14" s="130"/>
      <c r="AC14" s="131"/>
      <c r="AD14" s="129"/>
      <c r="AE14" s="130"/>
      <c r="AF14" s="130"/>
      <c r="AG14" s="130"/>
      <c r="AH14" s="130"/>
      <c r="AI14" s="130"/>
      <c r="AJ14" s="131"/>
      <c r="AK14" s="129"/>
      <c r="AL14" s="130"/>
      <c r="AM14" s="130"/>
      <c r="AN14" s="130"/>
      <c r="AO14" s="130"/>
      <c r="AP14" s="130"/>
      <c r="AQ14" s="131"/>
      <c r="AR14" s="129"/>
      <c r="AS14" s="130"/>
      <c r="AT14" s="131"/>
      <c r="AU14" s="228">
        <f>IF($AZ$3="４週",SUM(P14:AQ14),IF($AZ$3="暦月",SUM(P14:AT14),""))</f>
        <v>0</v>
      </c>
      <c r="AV14" s="229"/>
      <c r="AW14" s="230">
        <f t="shared" ref="AW14:AW28" si="22">IF($AZ$3="４週",AU14/4,IF($AZ$3="暦月",AU14/($AZ$7/7),""))</f>
        <v>0</v>
      </c>
      <c r="AX14" s="231"/>
      <c r="AY14" s="215"/>
      <c r="AZ14" s="216"/>
      <c r="BA14" s="216"/>
      <c r="BB14" s="216"/>
      <c r="BC14" s="216"/>
      <c r="BD14" s="217"/>
    </row>
    <row r="15" spans="1:57" ht="39.950000000000003" customHeight="1" x14ac:dyDescent="0.4">
      <c r="A15" s="71"/>
      <c r="B15" s="86">
        <f t="shared" ref="B15:B28" si="23">B14+1</f>
        <v>2</v>
      </c>
      <c r="C15" s="201"/>
      <c r="D15" s="202"/>
      <c r="E15" s="203"/>
      <c r="F15" s="204"/>
      <c r="G15" s="205"/>
      <c r="H15" s="206"/>
      <c r="I15" s="206"/>
      <c r="J15" s="206"/>
      <c r="K15" s="207"/>
      <c r="L15" s="208"/>
      <c r="M15" s="209"/>
      <c r="N15" s="209"/>
      <c r="O15" s="210"/>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11">
        <f>IF($AZ$3="４週",SUM(P15:AQ15),IF($AZ$3="暦月",SUM(P15:AT15),""))</f>
        <v>0</v>
      </c>
      <c r="AV15" s="212"/>
      <c r="AW15" s="213">
        <f t="shared" si="22"/>
        <v>0</v>
      </c>
      <c r="AX15" s="214"/>
      <c r="AY15" s="181"/>
      <c r="AZ15" s="182"/>
      <c r="BA15" s="182"/>
      <c r="BB15" s="182"/>
      <c r="BC15" s="182"/>
      <c r="BD15" s="183"/>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11">
        <f>IF($AZ$3="４週",SUM(P16:AQ16),IF($AZ$3="暦月",SUM(P16:AT16),""))</f>
        <v>0</v>
      </c>
      <c r="AV16" s="212"/>
      <c r="AW16" s="213">
        <f t="shared" si="22"/>
        <v>0</v>
      </c>
      <c r="AX16" s="214"/>
      <c r="AY16" s="181"/>
      <c r="AZ16" s="182"/>
      <c r="BA16" s="182"/>
      <c r="BB16" s="182"/>
      <c r="BC16" s="182"/>
      <c r="BD16" s="183"/>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11">
        <f>IF($AZ$3="４週",SUM(P17:AQ17),IF($AZ$3="暦月",SUM(P17:AT17),""))</f>
        <v>0</v>
      </c>
      <c r="AV17" s="212"/>
      <c r="AW17" s="213">
        <f t="shared" si="22"/>
        <v>0</v>
      </c>
      <c r="AX17" s="214"/>
      <c r="AY17" s="181"/>
      <c r="AZ17" s="182"/>
      <c r="BA17" s="182"/>
      <c r="BB17" s="182"/>
      <c r="BC17" s="182"/>
      <c r="BD17" s="183"/>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11">
        <f t="shared" ref="AU18:AU28" si="24">IF($AZ$3="４週",SUM(P18:AQ18),IF($AZ$3="暦月",SUM(P18:AT18),""))</f>
        <v>0</v>
      </c>
      <c r="AV18" s="212"/>
      <c r="AW18" s="213">
        <f t="shared" si="22"/>
        <v>0</v>
      </c>
      <c r="AX18" s="214"/>
      <c r="AY18" s="181"/>
      <c r="AZ18" s="182"/>
      <c r="BA18" s="182"/>
      <c r="BB18" s="182"/>
      <c r="BC18" s="182"/>
      <c r="BD18" s="183"/>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24"/>
        <v>0</v>
      </c>
      <c r="AV19" s="212"/>
      <c r="AW19" s="213">
        <f t="shared" si="22"/>
        <v>0</v>
      </c>
      <c r="AX19" s="214"/>
      <c r="AY19" s="181"/>
      <c r="AZ19" s="182"/>
      <c r="BA19" s="182"/>
      <c r="BB19" s="182"/>
      <c r="BC19" s="182"/>
      <c r="BD19" s="183"/>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22"/>
        <v>0</v>
      </c>
      <c r="AX20" s="214"/>
      <c r="AY20" s="181"/>
      <c r="AZ20" s="182"/>
      <c r="BA20" s="182"/>
      <c r="BB20" s="182"/>
      <c r="BC20" s="182"/>
      <c r="BD20" s="183"/>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24"/>
        <v>0</v>
      </c>
      <c r="AV21" s="212"/>
      <c r="AW21" s="213">
        <f t="shared" si="22"/>
        <v>0</v>
      </c>
      <c r="AX21" s="214"/>
      <c r="AY21" s="181"/>
      <c r="AZ21" s="182"/>
      <c r="BA21" s="182"/>
      <c r="BB21" s="182"/>
      <c r="BC21" s="182"/>
      <c r="BD21" s="183"/>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24"/>
        <v>0</v>
      </c>
      <c r="AV22" s="212"/>
      <c r="AW22" s="213">
        <f t="shared" si="22"/>
        <v>0</v>
      </c>
      <c r="AX22" s="214"/>
      <c r="AY22" s="181"/>
      <c r="AZ22" s="182"/>
      <c r="BA22" s="182"/>
      <c r="BB22" s="182"/>
      <c r="BC22" s="182"/>
      <c r="BD22" s="183"/>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24"/>
        <v>0</v>
      </c>
      <c r="AV23" s="212"/>
      <c r="AW23" s="213">
        <f t="shared" si="22"/>
        <v>0</v>
      </c>
      <c r="AX23" s="214"/>
      <c r="AY23" s="181"/>
      <c r="AZ23" s="182"/>
      <c r="BA23" s="182"/>
      <c r="BB23" s="182"/>
      <c r="BC23" s="182"/>
      <c r="BD23" s="183"/>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24"/>
        <v>0</v>
      </c>
      <c r="AV24" s="212"/>
      <c r="AW24" s="213">
        <f t="shared" si="22"/>
        <v>0</v>
      </c>
      <c r="AX24" s="214"/>
      <c r="AY24" s="181"/>
      <c r="AZ24" s="182"/>
      <c r="BA24" s="182"/>
      <c r="BB24" s="182"/>
      <c r="BC24" s="182"/>
      <c r="BD24" s="183"/>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24"/>
        <v>0</v>
      </c>
      <c r="AV25" s="212"/>
      <c r="AW25" s="213">
        <f t="shared" si="22"/>
        <v>0</v>
      </c>
      <c r="AX25" s="214"/>
      <c r="AY25" s="181"/>
      <c r="AZ25" s="182"/>
      <c r="BA25" s="182"/>
      <c r="BB25" s="182"/>
      <c r="BC25" s="182"/>
      <c r="BD25" s="183"/>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24"/>
        <v>0</v>
      </c>
      <c r="AV26" s="212"/>
      <c r="AW26" s="213">
        <f t="shared" si="22"/>
        <v>0</v>
      </c>
      <c r="AX26" s="214"/>
      <c r="AY26" s="181"/>
      <c r="AZ26" s="182"/>
      <c r="BA26" s="182"/>
      <c r="BB26" s="182"/>
      <c r="BC26" s="182"/>
      <c r="BD26" s="183"/>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24"/>
        <v>0</v>
      </c>
      <c r="AV27" s="212"/>
      <c r="AW27" s="213">
        <f t="shared" si="22"/>
        <v>0</v>
      </c>
      <c r="AX27" s="214"/>
      <c r="AY27" s="181"/>
      <c r="AZ27" s="182"/>
      <c r="BA27" s="182"/>
      <c r="BB27" s="182"/>
      <c r="BC27" s="182"/>
      <c r="BD27" s="183"/>
    </row>
    <row r="28" spans="1:56" ht="39.950000000000003" customHeight="1" thickBot="1" x14ac:dyDescent="0.45">
      <c r="A28" s="71"/>
      <c r="B28" s="87">
        <f t="shared" si="23"/>
        <v>15</v>
      </c>
      <c r="C28" s="184"/>
      <c r="D28" s="185"/>
      <c r="E28" s="186"/>
      <c r="F28" s="187"/>
      <c r="G28" s="188"/>
      <c r="H28" s="189"/>
      <c r="I28" s="189"/>
      <c r="J28" s="189"/>
      <c r="K28" s="190"/>
      <c r="L28" s="191"/>
      <c r="M28" s="192"/>
      <c r="N28" s="192"/>
      <c r="O28" s="193"/>
      <c r="P28" s="135"/>
      <c r="Q28" s="136"/>
      <c r="R28" s="136"/>
      <c r="S28" s="136"/>
      <c r="T28" s="136"/>
      <c r="U28" s="136"/>
      <c r="V28" s="137"/>
      <c r="W28" s="135"/>
      <c r="X28" s="136"/>
      <c r="Y28" s="136"/>
      <c r="Z28" s="136"/>
      <c r="AA28" s="136"/>
      <c r="AB28" s="136"/>
      <c r="AC28" s="137"/>
      <c r="AD28" s="135"/>
      <c r="AE28" s="136"/>
      <c r="AF28" s="136"/>
      <c r="AG28" s="136"/>
      <c r="AH28" s="136"/>
      <c r="AI28" s="136"/>
      <c r="AJ28" s="137"/>
      <c r="AK28" s="135"/>
      <c r="AL28" s="136"/>
      <c r="AM28" s="136"/>
      <c r="AN28" s="136"/>
      <c r="AO28" s="136"/>
      <c r="AP28" s="136"/>
      <c r="AQ28" s="137"/>
      <c r="AR28" s="135"/>
      <c r="AS28" s="136"/>
      <c r="AT28" s="137"/>
      <c r="AU28" s="194">
        <f t="shared" si="24"/>
        <v>0</v>
      </c>
      <c r="AV28" s="195"/>
      <c r="AW28" s="196">
        <f t="shared" si="22"/>
        <v>0</v>
      </c>
      <c r="AX28" s="197"/>
      <c r="AY28" s="198"/>
      <c r="AZ28" s="199"/>
      <c r="BA28" s="199"/>
      <c r="BB28" s="199"/>
      <c r="BC28" s="199"/>
      <c r="BD28" s="200"/>
    </row>
    <row r="29" spans="1:56" ht="20.25" customHeight="1" x14ac:dyDescent="0.4">
      <c r="A29" s="71"/>
      <c r="B29" s="71"/>
      <c r="C29" s="75"/>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8"/>
      <c r="AD29" s="73"/>
      <c r="AE29" s="73"/>
      <c r="AF29" s="73"/>
      <c r="AG29" s="73"/>
      <c r="AH29" s="73"/>
      <c r="AI29" s="73"/>
      <c r="AJ29" s="73"/>
      <c r="AK29" s="73"/>
      <c r="AL29" s="73"/>
      <c r="AM29" s="73"/>
      <c r="AN29" s="73"/>
      <c r="AO29" s="73"/>
      <c r="AP29" s="73"/>
      <c r="AQ29" s="73"/>
      <c r="AR29" s="73"/>
      <c r="AS29" s="73"/>
      <c r="AT29" s="73"/>
      <c r="AU29" s="73"/>
      <c r="AV29" s="71"/>
      <c r="AW29" s="71"/>
      <c r="AX29" s="71"/>
      <c r="AY29" s="71"/>
      <c r="AZ29" s="71"/>
      <c r="BA29" s="71"/>
      <c r="BB29" s="71"/>
      <c r="BC29" s="71"/>
      <c r="BD29" s="71"/>
    </row>
    <row r="30" spans="1:56" ht="20.25" customHeight="1" x14ac:dyDescent="0.4">
      <c r="A30" s="71"/>
      <c r="B30" s="97" t="s">
        <v>133</v>
      </c>
      <c r="C30" s="97"/>
      <c r="D30" s="97"/>
      <c r="E30" s="97"/>
      <c r="F30" s="97"/>
      <c r="G30" s="97"/>
      <c r="H30" s="97"/>
      <c r="I30" s="97"/>
      <c r="J30" s="97"/>
      <c r="K30" s="97"/>
      <c r="L30" s="98"/>
      <c r="M30" s="97"/>
      <c r="N30" s="97"/>
      <c r="O30" s="97"/>
      <c r="P30" s="97"/>
      <c r="Q30" s="97"/>
      <c r="R30" s="97"/>
      <c r="S30" s="97"/>
      <c r="T30" s="97" t="s">
        <v>70</v>
      </c>
      <c r="U30" s="97"/>
      <c r="V30" s="97"/>
      <c r="W30" s="97"/>
      <c r="X30" s="97"/>
      <c r="Y30" s="97"/>
      <c r="Z30" s="100"/>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7"/>
      <c r="C31" s="179" t="s">
        <v>35</v>
      </c>
      <c r="D31" s="179"/>
      <c r="E31" s="179" t="s">
        <v>36</v>
      </c>
      <c r="F31" s="179"/>
      <c r="G31" s="179"/>
      <c r="H31" s="179"/>
      <c r="I31" s="97"/>
      <c r="J31" s="180" t="s">
        <v>39</v>
      </c>
      <c r="K31" s="180"/>
      <c r="L31" s="180"/>
      <c r="M31" s="180"/>
      <c r="N31" s="67"/>
      <c r="O31" s="67"/>
      <c r="P31" s="96" t="s">
        <v>47</v>
      </c>
      <c r="Q31" s="96"/>
      <c r="R31" s="97"/>
      <c r="S31" s="97"/>
      <c r="T31" s="154" t="s">
        <v>7</v>
      </c>
      <c r="U31" s="156"/>
      <c r="V31" s="154" t="s">
        <v>8</v>
      </c>
      <c r="W31" s="155"/>
      <c r="X31" s="155"/>
      <c r="Y31" s="156"/>
      <c r="Z31" s="100"/>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7"/>
      <c r="C32" s="153"/>
      <c r="D32" s="153"/>
      <c r="E32" s="153" t="s">
        <v>37</v>
      </c>
      <c r="F32" s="153"/>
      <c r="G32" s="153" t="s">
        <v>38</v>
      </c>
      <c r="H32" s="153"/>
      <c r="I32" s="97"/>
      <c r="J32" s="153" t="s">
        <v>37</v>
      </c>
      <c r="K32" s="153"/>
      <c r="L32" s="153" t="s">
        <v>38</v>
      </c>
      <c r="M32" s="153"/>
      <c r="N32" s="67"/>
      <c r="O32" s="67"/>
      <c r="P32" s="96" t="s">
        <v>44</v>
      </c>
      <c r="Q32" s="96"/>
      <c r="R32" s="97"/>
      <c r="S32" s="97"/>
      <c r="T32" s="154" t="s">
        <v>3</v>
      </c>
      <c r="U32" s="156"/>
      <c r="V32" s="154" t="s">
        <v>50</v>
      </c>
      <c r="W32" s="155"/>
      <c r="X32" s="155"/>
      <c r="Y32" s="156"/>
      <c r="Z32" s="14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7"/>
      <c r="C33" s="154" t="s">
        <v>3</v>
      </c>
      <c r="D33" s="156"/>
      <c r="E33" s="171">
        <f>SUMIFS($AU$14:$AV$28,$C$14:$D$28,"介護支援専門員",$E$14:$F$28,"A")</f>
        <v>0</v>
      </c>
      <c r="F33" s="172"/>
      <c r="G33" s="173">
        <f>SUMIFS($AW$14:$AX$28,$C$14:$D$28,"介護支援専門員",$E$14:$F$28,"A")</f>
        <v>0</v>
      </c>
      <c r="H33" s="174"/>
      <c r="I33" s="110"/>
      <c r="J33" s="175">
        <v>0</v>
      </c>
      <c r="K33" s="176"/>
      <c r="L33" s="175">
        <v>0</v>
      </c>
      <c r="M33" s="176"/>
      <c r="N33" s="109"/>
      <c r="O33" s="109"/>
      <c r="P33" s="175">
        <v>0</v>
      </c>
      <c r="Q33" s="176"/>
      <c r="R33" s="97"/>
      <c r="S33" s="97"/>
      <c r="T33" s="154" t="s">
        <v>4</v>
      </c>
      <c r="U33" s="156"/>
      <c r="V33" s="154" t="s">
        <v>51</v>
      </c>
      <c r="W33" s="155"/>
      <c r="X33" s="155"/>
      <c r="Y33" s="156"/>
      <c r="Z33" s="138"/>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54" t="s">
        <v>4</v>
      </c>
      <c r="D34" s="156"/>
      <c r="E34" s="171">
        <f>SUMIFS($AU$14:$AV$28,$C$14:$D$28,"介護支援専門員",$E$14:$F$28,"B")</f>
        <v>0</v>
      </c>
      <c r="F34" s="172"/>
      <c r="G34" s="173">
        <f>SUMIFS($AW$14:$AX$28,$C$14:$D$28,"介護支援専門員",$E$14:$F$28,"B")</f>
        <v>0</v>
      </c>
      <c r="H34" s="174"/>
      <c r="I34" s="110"/>
      <c r="J34" s="175">
        <v>0</v>
      </c>
      <c r="K34" s="176"/>
      <c r="L34" s="175">
        <v>0</v>
      </c>
      <c r="M34" s="176"/>
      <c r="N34" s="109"/>
      <c r="O34" s="109"/>
      <c r="P34" s="175">
        <v>0</v>
      </c>
      <c r="Q34" s="176"/>
      <c r="R34" s="97"/>
      <c r="S34" s="97"/>
      <c r="T34" s="154" t="s">
        <v>5</v>
      </c>
      <c r="U34" s="156"/>
      <c r="V34" s="154" t="s">
        <v>52</v>
      </c>
      <c r="W34" s="155"/>
      <c r="X34" s="155"/>
      <c r="Y34" s="156"/>
      <c r="Z34" s="138"/>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4" t="s">
        <v>5</v>
      </c>
      <c r="D35" s="156"/>
      <c r="E35" s="171">
        <f>SUMIFS($AU$14:$AV$28,$C$14:$D$28,"介護支援専門員",$E$14:$F$28,"C")</f>
        <v>0</v>
      </c>
      <c r="F35" s="172"/>
      <c r="G35" s="173">
        <f>SUMIFS($AW$14:$AX$28,$C$14:$D$28,"介護支援専門員",$E$14:$F$28,"C")</f>
        <v>0</v>
      </c>
      <c r="H35" s="174"/>
      <c r="I35" s="110"/>
      <c r="J35" s="175">
        <v>0</v>
      </c>
      <c r="K35" s="176"/>
      <c r="L35" s="177">
        <v>0</v>
      </c>
      <c r="M35" s="178"/>
      <c r="N35" s="109"/>
      <c r="O35" s="109"/>
      <c r="P35" s="171" t="s">
        <v>30</v>
      </c>
      <c r="Q35" s="172"/>
      <c r="R35" s="97"/>
      <c r="S35" s="97"/>
      <c r="T35" s="154" t="s">
        <v>6</v>
      </c>
      <c r="U35" s="156"/>
      <c r="V35" s="154" t="s">
        <v>69</v>
      </c>
      <c r="W35" s="155"/>
      <c r="X35" s="155"/>
      <c r="Y35" s="156"/>
      <c r="Z35" s="139"/>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6</v>
      </c>
      <c r="D36" s="156"/>
      <c r="E36" s="171">
        <f>SUMIFS($AU$14:$AV$28,$C$14:$D$28,"介護支援専門員",$E$14:$F$28,"D")</f>
        <v>0</v>
      </c>
      <c r="F36" s="172"/>
      <c r="G36" s="173">
        <f>SUMIFS($AW$14:$AX$28,$C$14:$D$28,"介護支援専門員",$E$14:$F$28,"D")</f>
        <v>0</v>
      </c>
      <c r="H36" s="174"/>
      <c r="I36" s="110"/>
      <c r="J36" s="175">
        <v>0</v>
      </c>
      <c r="K36" s="176"/>
      <c r="L36" s="177">
        <v>0</v>
      </c>
      <c r="M36" s="178"/>
      <c r="N36" s="109"/>
      <c r="O36" s="109"/>
      <c r="P36" s="171" t="s">
        <v>30</v>
      </c>
      <c r="Q36" s="172"/>
      <c r="R36" s="97"/>
      <c r="S36" s="97"/>
      <c r="T36" s="97"/>
      <c r="U36" s="168"/>
      <c r="V36" s="168"/>
      <c r="W36" s="169"/>
      <c r="X36" s="169"/>
      <c r="Y36" s="145"/>
      <c r="Z36" s="145"/>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27</v>
      </c>
      <c r="D37" s="156"/>
      <c r="E37" s="171">
        <f>SUM(E33:F36)</f>
        <v>0</v>
      </c>
      <c r="F37" s="172"/>
      <c r="G37" s="173">
        <f>SUM(G33:H36)</f>
        <v>0</v>
      </c>
      <c r="H37" s="174"/>
      <c r="I37" s="110"/>
      <c r="J37" s="171">
        <f>SUM(J33:K36)</f>
        <v>0</v>
      </c>
      <c r="K37" s="172"/>
      <c r="L37" s="171">
        <f>SUM(L33:M36)</f>
        <v>0</v>
      </c>
      <c r="M37" s="172"/>
      <c r="N37" s="109"/>
      <c r="O37" s="109"/>
      <c r="P37" s="171">
        <f>SUM(P33:Q34)</f>
        <v>0</v>
      </c>
      <c r="Q37" s="172"/>
      <c r="R37" s="97"/>
      <c r="S37" s="97"/>
      <c r="T37" s="97"/>
      <c r="U37" s="168"/>
      <c r="V37" s="168"/>
      <c r="W37" s="169"/>
      <c r="X37" s="169"/>
      <c r="Y37" s="144"/>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97"/>
      <c r="D38" s="97"/>
      <c r="E38" s="97"/>
      <c r="F38" s="97"/>
      <c r="G38" s="97"/>
      <c r="H38" s="97"/>
      <c r="I38" s="97"/>
      <c r="J38" s="97"/>
      <c r="K38" s="97"/>
      <c r="L38" s="98"/>
      <c r="M38" s="97"/>
      <c r="N38" s="97"/>
      <c r="O38" s="97"/>
      <c r="P38" s="97"/>
      <c r="Q38" s="97"/>
      <c r="R38" s="97"/>
      <c r="S38" s="97"/>
      <c r="T38" s="97"/>
      <c r="U38" s="100"/>
      <c r="V38" s="100"/>
      <c r="W38" s="100"/>
      <c r="X38" s="100"/>
      <c r="Y38" s="100"/>
      <c r="Z38" s="100"/>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98" t="s">
        <v>45</v>
      </c>
      <c r="D39" s="97"/>
      <c r="E39" s="97"/>
      <c r="F39" s="97"/>
      <c r="G39" s="97"/>
      <c r="H39" s="97"/>
      <c r="I39" s="105" t="s">
        <v>89</v>
      </c>
      <c r="J39" s="163" t="s">
        <v>90</v>
      </c>
      <c r="K39" s="164"/>
      <c r="L39" s="106"/>
      <c r="M39" s="105"/>
      <c r="N39" s="97"/>
      <c r="O39" s="97"/>
      <c r="P39" s="97"/>
      <c r="Q39" s="97"/>
      <c r="R39" s="97"/>
      <c r="S39" s="97"/>
      <c r="T39" s="97"/>
      <c r="U39" s="101"/>
      <c r="V39" s="100"/>
      <c r="W39" s="100"/>
      <c r="X39" s="100"/>
      <c r="Y39" s="100"/>
      <c r="Z39" s="10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97" t="s">
        <v>40</v>
      </c>
      <c r="D40" s="97"/>
      <c r="E40" s="97"/>
      <c r="F40" s="97"/>
      <c r="G40" s="97"/>
      <c r="H40" s="97" t="s">
        <v>41</v>
      </c>
      <c r="I40" s="97"/>
      <c r="J40" s="97"/>
      <c r="K40" s="97"/>
      <c r="L40" s="98"/>
      <c r="M40" s="97"/>
      <c r="N40" s="97"/>
      <c r="O40" s="97"/>
      <c r="P40" s="97"/>
      <c r="Q40" s="97"/>
      <c r="R40" s="97"/>
      <c r="S40" s="97"/>
      <c r="T40" s="97"/>
      <c r="U40" s="100"/>
      <c r="V40" s="100"/>
      <c r="W40" s="100"/>
      <c r="X40" s="100"/>
      <c r="Y40" s="100"/>
      <c r="Z40" s="100"/>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t="str">
        <f>IF($J$39="週","対象時間数（週平均）","対象時間数（当月合計）")</f>
        <v>対象時間数（週平均）</v>
      </c>
      <c r="D41" s="97"/>
      <c r="E41" s="97"/>
      <c r="F41" s="97"/>
      <c r="G41" s="97"/>
      <c r="H41" s="97" t="str">
        <f>IF($J$39="週","週に勤務すべき時間数","当月に勤務すべき時間数")</f>
        <v>週に勤務すべき時間数</v>
      </c>
      <c r="I41" s="97"/>
      <c r="J41" s="97"/>
      <c r="K41" s="97"/>
      <c r="L41" s="98"/>
      <c r="M41" s="153" t="s">
        <v>42</v>
      </c>
      <c r="N41" s="153"/>
      <c r="O41" s="153"/>
      <c r="P41" s="153"/>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165">
        <f>IF($J$39="週",L37,J37)</f>
        <v>0</v>
      </c>
      <c r="D42" s="166"/>
      <c r="E42" s="166"/>
      <c r="F42" s="167"/>
      <c r="G42" s="140" t="s">
        <v>28</v>
      </c>
      <c r="H42" s="154">
        <f>IF($J$39="週",$AV$5,$AZ$5)</f>
        <v>40</v>
      </c>
      <c r="I42" s="155"/>
      <c r="J42" s="155"/>
      <c r="K42" s="156"/>
      <c r="L42" s="140" t="s">
        <v>29</v>
      </c>
      <c r="M42" s="157">
        <f>ROUNDDOWN(C42/H42,1)</f>
        <v>0</v>
      </c>
      <c r="N42" s="158"/>
      <c r="O42" s="158"/>
      <c r="P42" s="159"/>
      <c r="Q42" s="97"/>
      <c r="R42" s="97"/>
      <c r="S42" s="97"/>
      <c r="T42" s="97"/>
      <c r="U42" s="170"/>
      <c r="V42" s="170"/>
      <c r="W42" s="170"/>
      <c r="X42" s="170"/>
      <c r="Y42" s="138"/>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c r="D43" s="97"/>
      <c r="E43" s="97"/>
      <c r="F43" s="97"/>
      <c r="G43" s="97"/>
      <c r="H43" s="97"/>
      <c r="I43" s="97"/>
      <c r="J43" s="97"/>
      <c r="K43" s="97"/>
      <c r="L43" s="98"/>
      <c r="M43" s="97" t="s">
        <v>71</v>
      </c>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
        <v>122</v>
      </c>
      <c r="D44" s="97"/>
      <c r="E44" s="97"/>
      <c r="F44" s="97"/>
      <c r="G44" s="97"/>
      <c r="H44" s="97"/>
      <c r="I44" s="97"/>
      <c r="J44" s="97"/>
      <c r="K44" s="97"/>
      <c r="L44" s="98"/>
      <c r="M44" s="97"/>
      <c r="N44" s="97"/>
      <c r="O44" s="97"/>
      <c r="P44" s="97"/>
      <c r="Q44" s="97"/>
      <c r="R44" s="97"/>
      <c r="S44" s="97"/>
      <c r="T44" s="97"/>
      <c r="U44" s="97"/>
      <c r="V44" s="107"/>
      <c r="W44" s="108"/>
      <c r="X44" s="108"/>
      <c r="Y44" s="97"/>
      <c r="Z44" s="97"/>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97" t="s">
        <v>47</v>
      </c>
      <c r="D45" s="97"/>
      <c r="E45" s="97"/>
      <c r="F45" s="97"/>
      <c r="G45" s="97"/>
      <c r="H45" s="97"/>
      <c r="I45" s="97"/>
      <c r="J45" s="97"/>
      <c r="K45" s="97"/>
      <c r="L45" s="98"/>
      <c r="M45" s="140"/>
      <c r="N45" s="140"/>
      <c r="O45" s="140"/>
      <c r="P45" s="140"/>
      <c r="Q45" s="97"/>
      <c r="R45" s="97"/>
      <c r="S45" s="97"/>
      <c r="T45" s="97"/>
      <c r="U45" s="97"/>
      <c r="V45" s="107"/>
      <c r="W45" s="108"/>
      <c r="X45" s="108"/>
      <c r="Y45" s="97"/>
      <c r="Z45" s="97"/>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67" t="s">
        <v>43</v>
      </c>
      <c r="D46" s="67"/>
      <c r="E46" s="67"/>
      <c r="F46" s="67"/>
      <c r="G46" s="67"/>
      <c r="H46" s="97" t="s">
        <v>46</v>
      </c>
      <c r="I46" s="67"/>
      <c r="J46" s="67"/>
      <c r="K46" s="67"/>
      <c r="L46" s="67"/>
      <c r="M46" s="153" t="s">
        <v>27</v>
      </c>
      <c r="N46" s="153"/>
      <c r="O46" s="153"/>
      <c r="P46" s="153"/>
      <c r="Q46" s="97"/>
      <c r="R46" s="97"/>
      <c r="S46" s="97"/>
      <c r="T46" s="97"/>
      <c r="U46" s="97"/>
      <c r="V46" s="107"/>
      <c r="W46" s="108"/>
      <c r="X46" s="108"/>
      <c r="Y46" s="97"/>
      <c r="Z46" s="97"/>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154">
        <f>P37</f>
        <v>0</v>
      </c>
      <c r="D47" s="155"/>
      <c r="E47" s="155"/>
      <c r="F47" s="156"/>
      <c r="G47" s="140" t="s">
        <v>81</v>
      </c>
      <c r="H47" s="157">
        <f>M42</f>
        <v>0</v>
      </c>
      <c r="I47" s="158"/>
      <c r="J47" s="158"/>
      <c r="K47" s="159"/>
      <c r="L47" s="140" t="s">
        <v>29</v>
      </c>
      <c r="M47" s="160">
        <f>ROUNDDOWN(C47+H47,1)</f>
        <v>0</v>
      </c>
      <c r="N47" s="161"/>
      <c r="O47" s="161"/>
      <c r="P47" s="162"/>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c r="D48" s="97"/>
      <c r="E48" s="97"/>
      <c r="F48" s="97"/>
      <c r="G48" s="97"/>
      <c r="H48" s="97"/>
      <c r="I48" s="97"/>
      <c r="J48" s="97"/>
      <c r="K48" s="97"/>
      <c r="L48" s="97"/>
      <c r="M48" s="97"/>
      <c r="N48" s="98"/>
      <c r="O48" s="97"/>
      <c r="P48" s="97"/>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C49" s="2"/>
      <c r="D49" s="2"/>
      <c r="E49" s="1"/>
      <c r="F49" s="1"/>
      <c r="G49" s="1"/>
      <c r="H49" s="1"/>
      <c r="I49" s="1"/>
      <c r="J49" s="1"/>
      <c r="K49" s="1"/>
      <c r="L49" s="1"/>
      <c r="M49" s="1"/>
      <c r="N49" s="1"/>
      <c r="O49" s="1"/>
      <c r="P49" s="1"/>
      <c r="Q49" s="1"/>
      <c r="R49" s="1"/>
      <c r="S49" s="1"/>
      <c r="T49" s="2"/>
      <c r="U49" s="1"/>
      <c r="V49" s="1"/>
      <c r="W49" s="1"/>
      <c r="X49" s="1"/>
      <c r="Y49" s="1"/>
      <c r="Z49" s="1"/>
      <c r="AA49" s="1"/>
      <c r="AB49" s="1"/>
      <c r="AC49" s="1"/>
      <c r="AD49" s="1"/>
      <c r="AE49" s="1"/>
      <c r="AF49" s="1"/>
      <c r="AJ49" s="7"/>
      <c r="AK49" s="8"/>
      <c r="AL49" s="8"/>
      <c r="AM49" s="1"/>
      <c r="AN49" s="1"/>
      <c r="AO49" s="1"/>
      <c r="AP49" s="1"/>
      <c r="AQ49" s="1"/>
      <c r="AR49" s="1"/>
      <c r="AS49" s="1"/>
      <c r="AT49" s="1"/>
      <c r="AU49" s="1"/>
      <c r="AV49" s="1"/>
      <c r="AW49" s="1"/>
      <c r="AX49" s="1"/>
      <c r="AY49" s="1"/>
      <c r="AZ49" s="1"/>
      <c r="BA49" s="1"/>
      <c r="BB49" s="1"/>
      <c r="BC49" s="1"/>
      <c r="BD49" s="1"/>
      <c r="BE49" s="8"/>
    </row>
    <row r="50" spans="1:58" ht="20.25" customHeight="1" x14ac:dyDescent="0.4">
      <c r="A50" s="1"/>
      <c r="B50" s="1"/>
      <c r="C50" s="2"/>
      <c r="D50" s="2"/>
      <c r="E50" s="1"/>
      <c r="F50" s="1"/>
      <c r="G50" s="1"/>
      <c r="H50" s="1"/>
      <c r="I50" s="1"/>
      <c r="J50" s="1"/>
      <c r="K50" s="1"/>
      <c r="L50" s="1"/>
      <c r="M50" s="1"/>
      <c r="N50" s="1"/>
      <c r="O50" s="1"/>
      <c r="P50" s="1"/>
      <c r="Q50" s="1"/>
      <c r="R50" s="1"/>
      <c r="S50" s="1"/>
      <c r="T50" s="1"/>
      <c r="U50" s="2"/>
      <c r="V50" s="1"/>
      <c r="W50" s="1"/>
      <c r="X50" s="1"/>
      <c r="Y50" s="1"/>
      <c r="Z50" s="1"/>
      <c r="AA50" s="1"/>
      <c r="AB50" s="1"/>
      <c r="AC50" s="1"/>
      <c r="AD50" s="1"/>
      <c r="AE50" s="1"/>
      <c r="AF50" s="1"/>
      <c r="AG50" s="1"/>
      <c r="AK50" s="7"/>
      <c r="AL50" s="8"/>
      <c r="AM50" s="8"/>
      <c r="AN50" s="1"/>
      <c r="AO50" s="1"/>
      <c r="AP50" s="1"/>
      <c r="AQ50" s="1"/>
      <c r="AR50" s="1"/>
      <c r="AS50" s="1"/>
      <c r="AT50" s="1"/>
      <c r="AU50" s="1"/>
      <c r="AV50" s="1"/>
      <c r="AW50" s="1"/>
      <c r="AX50" s="1"/>
      <c r="AY50" s="1"/>
      <c r="AZ50" s="1"/>
      <c r="BA50" s="1"/>
      <c r="BB50" s="1"/>
      <c r="BC50" s="1"/>
      <c r="BD50" s="1"/>
      <c r="BE50" s="1"/>
      <c r="BF50" s="8"/>
    </row>
    <row r="51" spans="1:58" ht="20.25" customHeight="1" x14ac:dyDescent="0.4">
      <c r="A51" s="1"/>
      <c r="B51" s="1"/>
      <c r="C51" s="1"/>
      <c r="D51" s="2"/>
      <c r="E51" s="1"/>
      <c r="F51" s="1"/>
      <c r="G51" s="1"/>
      <c r="H51" s="1"/>
      <c r="I51" s="1"/>
      <c r="J51" s="1"/>
      <c r="K51" s="1"/>
      <c r="L51" s="1"/>
      <c r="M51" s="1"/>
      <c r="N51" s="1"/>
      <c r="O51" s="1"/>
      <c r="P51" s="1"/>
      <c r="Q51" s="1"/>
      <c r="R51" s="1"/>
      <c r="S51" s="1"/>
      <c r="T51" s="1"/>
      <c r="U51" s="2"/>
      <c r="V51" s="1"/>
      <c r="W51" s="1"/>
      <c r="X51" s="1"/>
      <c r="Y51" s="1"/>
      <c r="Z51" s="1"/>
      <c r="AA51" s="1"/>
      <c r="AB51" s="1"/>
      <c r="AC51" s="1"/>
      <c r="AD51" s="1"/>
      <c r="AE51" s="1"/>
      <c r="AF51" s="1"/>
      <c r="AG51" s="1"/>
      <c r="AK51" s="7"/>
      <c r="AL51" s="8"/>
      <c r="AM51" s="8"/>
      <c r="AN51" s="1"/>
      <c r="AO51" s="1"/>
      <c r="AP51" s="1"/>
      <c r="AQ51" s="1"/>
      <c r="AR51" s="1"/>
      <c r="AS51" s="1"/>
      <c r="AT51" s="1"/>
      <c r="AU51" s="1"/>
      <c r="AV51" s="1"/>
      <c r="AW51" s="1"/>
      <c r="AX51" s="1"/>
      <c r="AY51" s="1"/>
      <c r="AZ51" s="1"/>
      <c r="BA51" s="1"/>
      <c r="BB51" s="1"/>
      <c r="BC51" s="1"/>
      <c r="BD51" s="1"/>
      <c r="BE51" s="1"/>
      <c r="BF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C53" s="7"/>
      <c r="D53" s="7"/>
      <c r="E53" s="7"/>
      <c r="F53" s="7"/>
      <c r="G53" s="7"/>
      <c r="H53" s="7"/>
      <c r="I53" s="7"/>
      <c r="J53" s="7"/>
      <c r="K53" s="7"/>
      <c r="L53" s="7"/>
      <c r="M53" s="7"/>
      <c r="N53" s="7"/>
      <c r="O53" s="7"/>
      <c r="P53" s="7"/>
      <c r="Q53" s="7"/>
      <c r="R53" s="7"/>
      <c r="S53" s="7"/>
      <c r="T53" s="7"/>
      <c r="U53" s="8"/>
      <c r="V53" s="8"/>
      <c r="W53" s="7"/>
      <c r="X53" s="7"/>
      <c r="Y53" s="7"/>
      <c r="Z53" s="7"/>
      <c r="AA53" s="7"/>
      <c r="AB53" s="7"/>
      <c r="AC53" s="7"/>
      <c r="AD53" s="7"/>
      <c r="AE53" s="7"/>
      <c r="AF53" s="7"/>
      <c r="AG53" s="7"/>
      <c r="AH53" s="7"/>
      <c r="AI53" s="7"/>
      <c r="AJ53" s="7"/>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C54" s="7"/>
      <c r="D54" s="7"/>
      <c r="E54" s="7"/>
      <c r="F54" s="7"/>
      <c r="G54" s="7"/>
      <c r="H54" s="7"/>
      <c r="I54" s="7"/>
      <c r="J54" s="7"/>
      <c r="K54" s="7"/>
      <c r="L54" s="7"/>
      <c r="M54" s="7"/>
      <c r="N54" s="7"/>
      <c r="O54" s="7"/>
      <c r="P54" s="7"/>
      <c r="Q54" s="7"/>
      <c r="R54" s="7"/>
      <c r="S54" s="7"/>
      <c r="T54" s="7"/>
      <c r="U54" s="8"/>
      <c r="V54" s="8"/>
      <c r="W54" s="7"/>
      <c r="X54" s="7"/>
      <c r="Y54" s="7"/>
      <c r="Z54" s="7"/>
      <c r="AA54" s="7"/>
      <c r="AB54" s="7"/>
      <c r="AC54" s="7"/>
      <c r="AD54" s="7"/>
      <c r="AE54" s="7"/>
      <c r="AF54" s="7"/>
      <c r="AG54" s="7"/>
      <c r="AH54" s="7"/>
      <c r="AI54" s="7"/>
      <c r="AJ54" s="7"/>
      <c r="AK54" s="7"/>
      <c r="AL54" s="8"/>
      <c r="AM54" s="8"/>
      <c r="AN54" s="1"/>
      <c r="AO54" s="1"/>
      <c r="AP54" s="1"/>
      <c r="AQ54" s="1"/>
      <c r="AR54" s="1"/>
      <c r="AS54" s="1"/>
      <c r="AT54" s="1"/>
      <c r="AU54" s="1"/>
      <c r="AV54" s="1"/>
      <c r="AW54" s="1"/>
      <c r="AX54" s="1"/>
      <c r="AY54" s="1"/>
      <c r="AZ54" s="1"/>
      <c r="BA54" s="1"/>
      <c r="BB54" s="1"/>
      <c r="BC54" s="1"/>
      <c r="BD54" s="1"/>
      <c r="BE54" s="1"/>
      <c r="BF54" s="8"/>
    </row>
  </sheetData>
  <sheetProtection insertRows="0"/>
  <mergeCells count="191">
    <mergeCell ref="G28:K28"/>
    <mergeCell ref="L28:O28"/>
    <mergeCell ref="C28:D28"/>
    <mergeCell ref="E28:F28"/>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5:D25"/>
    <mergeCell ref="E25:F25"/>
    <mergeCell ref="G25:K25"/>
    <mergeCell ref="L25:O25"/>
    <mergeCell ref="C26:D26"/>
    <mergeCell ref="E26:F26"/>
    <mergeCell ref="G26:K26"/>
    <mergeCell ref="L26:O26"/>
    <mergeCell ref="C27:D27"/>
    <mergeCell ref="E27:F27"/>
    <mergeCell ref="G27:K27"/>
    <mergeCell ref="L27:O27"/>
    <mergeCell ref="G17:K17"/>
    <mergeCell ref="E18:F18"/>
    <mergeCell ref="C23:D23"/>
    <mergeCell ref="E23:F23"/>
    <mergeCell ref="G23:K23"/>
    <mergeCell ref="L23:O23"/>
    <mergeCell ref="C24:D24"/>
    <mergeCell ref="E24:F24"/>
    <mergeCell ref="G24:K24"/>
    <mergeCell ref="L24:O24"/>
    <mergeCell ref="AW27:AX27"/>
    <mergeCell ref="AU28:AV28"/>
    <mergeCell ref="AW28:AX28"/>
    <mergeCell ref="AU25:AV25"/>
    <mergeCell ref="AW25:AX25"/>
    <mergeCell ref="AU26:AV26"/>
    <mergeCell ref="AW26:AX26"/>
    <mergeCell ref="AU27:AV27"/>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J36:K36"/>
    <mergeCell ref="L36:M36"/>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E16:F16"/>
    <mergeCell ref="G16:K16"/>
    <mergeCell ref="E17:F17"/>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1:D32"/>
    <mergeCell ref="E31:H31"/>
    <mergeCell ref="J31:M31"/>
    <mergeCell ref="T31:U31"/>
    <mergeCell ref="V31:Y31"/>
    <mergeCell ref="E32:F32"/>
    <mergeCell ref="G32:H32"/>
    <mergeCell ref="V32:Y32"/>
    <mergeCell ref="C33:D33"/>
    <mergeCell ref="E33:F33"/>
    <mergeCell ref="G33:H33"/>
    <mergeCell ref="P33:Q33"/>
    <mergeCell ref="V33:Y33"/>
    <mergeCell ref="L33:M33"/>
    <mergeCell ref="J32:K32"/>
    <mergeCell ref="J33:K33"/>
    <mergeCell ref="T33:U33"/>
    <mergeCell ref="L32:M32"/>
    <mergeCell ref="T32:U32"/>
    <mergeCell ref="C34:D34"/>
    <mergeCell ref="E34:F34"/>
    <mergeCell ref="G34:H34"/>
    <mergeCell ref="P34:Q34"/>
    <mergeCell ref="V34:Y34"/>
    <mergeCell ref="C35:D35"/>
    <mergeCell ref="E35:F35"/>
    <mergeCell ref="G35:H35"/>
    <mergeCell ref="P35:Q35"/>
    <mergeCell ref="V35:Y35"/>
    <mergeCell ref="L34:M34"/>
    <mergeCell ref="L35:M35"/>
    <mergeCell ref="T34:U34"/>
    <mergeCell ref="T35:U35"/>
    <mergeCell ref="J34:K34"/>
    <mergeCell ref="J35:K35"/>
    <mergeCell ref="M46:P46"/>
    <mergeCell ref="C47:F47"/>
    <mergeCell ref="H47:K47"/>
    <mergeCell ref="M47:P47"/>
    <mergeCell ref="C36:D36"/>
    <mergeCell ref="E36:F36"/>
    <mergeCell ref="G36:H36"/>
    <mergeCell ref="P36:Q36"/>
    <mergeCell ref="U36:V36"/>
    <mergeCell ref="U42:X42"/>
    <mergeCell ref="J39:K39"/>
    <mergeCell ref="M41:P41"/>
    <mergeCell ref="C42:F42"/>
    <mergeCell ref="H42:K42"/>
    <mergeCell ref="M42:P42"/>
    <mergeCell ref="W36:X36"/>
    <mergeCell ref="C37:D37"/>
    <mergeCell ref="E37:F37"/>
    <mergeCell ref="G37:H37"/>
    <mergeCell ref="J37:K37"/>
    <mergeCell ref="L37:M37"/>
    <mergeCell ref="P37:Q37"/>
    <mergeCell ref="U37:V37"/>
    <mergeCell ref="W37:X37"/>
  </mergeCells>
  <phoneticPr fontId="1"/>
  <conditionalFormatting sqref="AU14:AX28">
    <cfRule type="expression" dxfId="3" priority="4">
      <formula>INDIRECT(ADDRESS(ROW(),COLUMN()))=TRUNC(INDIRECT(ADDRESS(ROW(),COLUMN())))</formula>
    </cfRule>
  </conditionalFormatting>
  <conditionalFormatting sqref="E37:Q37 I33:Q36">
    <cfRule type="expression" dxfId="2" priority="3">
      <formula>INDIRECT(ADDRESS(ROW(),COLUMN()))=TRUNC(INDIRECT(ADDRESS(ROW(),COLUMN())))</formula>
    </cfRule>
  </conditionalFormatting>
  <conditionalFormatting sqref="C42:F42">
    <cfRule type="expression" dxfId="1" priority="2">
      <formula>INDIRECT(ADDRESS(ROW(),COLUMN()))=TRUNC(INDIRECT(ADDRESS(ROW(),COLUMN())))</formula>
    </cfRule>
  </conditionalFormatting>
  <conditionalFormatting sqref="E33:H36">
    <cfRule type="expression" dxfId="0"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39:K39">
      <formula1>"週,暦月"</formula1>
    </dataValidation>
    <dataValidation type="list" allowBlank="1" showInputMessage="1" showErrorMessage="1" sqref="AZ3">
      <formula1>"４週,暦月"</formula1>
    </dataValidation>
    <dataValidation type="list" allowBlank="1" showInputMessage="1" sqref="C14:D28">
      <formula1>職種</formula1>
    </dataValidation>
    <dataValidation type="list" allowBlank="1" showInputMessage="1" showErrorMessage="1" sqref="AZ4:BC4">
      <formula1>"予定,実績,予定・実績"</formula1>
    </dataValidation>
    <dataValidation type="list" allowBlank="1" showInputMessage="1" sqref="E14:F28">
      <formula1>"A, B, C, D"</formula1>
    </dataValidation>
    <dataValidation allowBlank="1" showInputMessage="1" showErrorMessage="1" error="入力可能範囲　32～40" sqref="AZ6"/>
    <dataValidation type="list" errorStyle="warning" allowBlank="1" showInputMessage="1" error="リストにない場合のみ、入力してください。" sqref="G14:K28">
      <formula1>INDIRECT(C14)</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F22" sqref="F22"/>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2" t="s">
        <v>87</v>
      </c>
      <c r="F4" s="272"/>
      <c r="G4" s="272"/>
      <c r="H4" s="272"/>
      <c r="I4" s="272"/>
      <c r="J4" s="272"/>
    </row>
    <row r="5" spans="1:10" s="11" customFormat="1" ht="20.25" customHeight="1" x14ac:dyDescent="0.4">
      <c r="A5" s="28"/>
      <c r="B5" s="13" t="s">
        <v>86</v>
      </c>
      <c r="C5" s="13"/>
      <c r="E5" s="272"/>
      <c r="F5" s="272"/>
      <c r="G5" s="272"/>
      <c r="H5" s="272"/>
      <c r="I5" s="272"/>
      <c r="J5" s="272"/>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47"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48" t="s">
        <v>134</v>
      </c>
      <c r="B16" s="148"/>
      <c r="C16" s="148"/>
    </row>
    <row r="17" spans="1:3" s="11" customFormat="1" ht="20.25" customHeight="1" x14ac:dyDescent="0.4">
      <c r="A17" s="148"/>
      <c r="B17" s="148"/>
      <c r="C17" s="148"/>
    </row>
    <row r="18" spans="1:3" s="11" customFormat="1" ht="20.25" customHeight="1" x14ac:dyDescent="0.4">
      <c r="A18" s="147"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47"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7" sqref="C7"/>
    </sheetView>
  </sheetViews>
  <sheetFormatPr defaultColWidth="9" defaultRowHeight="25.5" x14ac:dyDescent="0.4"/>
  <cols>
    <col min="1" max="1" width="2" style="111" customWidth="1"/>
    <col min="2" max="2" width="8.625" style="111" customWidth="1"/>
    <col min="3" max="11" width="40.625" style="111" customWidth="1"/>
    <col min="12" max="16384" width="9" style="111"/>
  </cols>
  <sheetData>
    <row r="1" spans="2:11" x14ac:dyDescent="0.4">
      <c r="B1" s="111" t="s">
        <v>74</v>
      </c>
    </row>
    <row r="3" spans="2:11" x14ac:dyDescent="0.4">
      <c r="B3" s="112" t="s">
        <v>75</v>
      </c>
      <c r="C3" s="112" t="s">
        <v>76</v>
      </c>
    </row>
    <row r="4" spans="2:11" x14ac:dyDescent="0.4">
      <c r="B4" s="112">
        <v>1</v>
      </c>
      <c r="C4" s="142" t="s">
        <v>110</v>
      </c>
    </row>
    <row r="5" spans="2:11" x14ac:dyDescent="0.4">
      <c r="B5" s="112">
        <v>2</v>
      </c>
      <c r="C5" s="142" t="s">
        <v>111</v>
      </c>
    </row>
    <row r="6" spans="2:11" x14ac:dyDescent="0.4">
      <c r="B6" s="112">
        <v>3</v>
      </c>
      <c r="C6" s="142" t="s">
        <v>148</v>
      </c>
    </row>
    <row r="7" spans="2:11" x14ac:dyDescent="0.4">
      <c r="B7" s="112">
        <v>4</v>
      </c>
      <c r="C7" s="142"/>
    </row>
    <row r="8" spans="2:11" x14ac:dyDescent="0.4">
      <c r="B8" s="112">
        <v>5</v>
      </c>
      <c r="C8" s="142"/>
    </row>
    <row r="9" spans="2:11" x14ac:dyDescent="0.4">
      <c r="B9" s="112">
        <v>6</v>
      </c>
      <c r="C9" s="142"/>
    </row>
    <row r="10" spans="2:11" x14ac:dyDescent="0.4">
      <c r="B10" s="112">
        <v>7</v>
      </c>
      <c r="C10" s="142"/>
    </row>
    <row r="11" spans="2:11" x14ac:dyDescent="0.4">
      <c r="B11" s="112">
        <v>8</v>
      </c>
      <c r="C11" s="142"/>
    </row>
    <row r="13" spans="2:11" x14ac:dyDescent="0.4">
      <c r="B13" s="111" t="s">
        <v>73</v>
      </c>
    </row>
    <row r="14" spans="2:11" ht="26.25" thickBot="1" x14ac:dyDescent="0.45"/>
    <row r="15" spans="2:11" ht="26.25" thickBot="1" x14ac:dyDescent="0.45">
      <c r="B15" s="143" t="s">
        <v>59</v>
      </c>
      <c r="C15" s="114" t="s">
        <v>2</v>
      </c>
      <c r="D15" s="115" t="s">
        <v>112</v>
      </c>
      <c r="E15" s="116" t="s">
        <v>113</v>
      </c>
      <c r="F15" s="117" t="s">
        <v>31</v>
      </c>
      <c r="G15" s="117" t="s">
        <v>31</v>
      </c>
      <c r="H15" s="117" t="s">
        <v>31</v>
      </c>
      <c r="I15" s="117" t="s">
        <v>92</v>
      </c>
      <c r="J15" s="117" t="s">
        <v>92</v>
      </c>
      <c r="K15" s="118" t="s">
        <v>92</v>
      </c>
    </row>
    <row r="16" spans="2:11" x14ac:dyDescent="0.4">
      <c r="B16" s="273" t="s">
        <v>60</v>
      </c>
      <c r="C16" s="119" t="s">
        <v>114</v>
      </c>
      <c r="D16" s="124" t="s">
        <v>114</v>
      </c>
      <c r="E16" s="124" t="s">
        <v>106</v>
      </c>
      <c r="F16" s="124"/>
      <c r="G16" s="124"/>
      <c r="H16" s="124"/>
      <c r="I16" s="120"/>
      <c r="J16" s="120"/>
      <c r="K16" s="121"/>
    </row>
    <row r="17" spans="2:11" x14ac:dyDescent="0.4">
      <c r="B17" s="273"/>
      <c r="C17" s="122" t="s">
        <v>67</v>
      </c>
      <c r="D17" s="124" t="s">
        <v>112</v>
      </c>
      <c r="E17" s="124" t="s">
        <v>112</v>
      </c>
      <c r="F17" s="124"/>
      <c r="G17" s="124"/>
      <c r="H17" s="124"/>
      <c r="I17" s="113"/>
      <c r="J17" s="113"/>
      <c r="K17" s="123"/>
    </row>
    <row r="18" spans="2:11" x14ac:dyDescent="0.4">
      <c r="B18" s="273"/>
      <c r="C18" s="122" t="s">
        <v>67</v>
      </c>
      <c r="D18" s="124" t="s">
        <v>31</v>
      </c>
      <c r="E18" s="124" t="s">
        <v>115</v>
      </c>
      <c r="F18" s="124"/>
      <c r="G18" s="124"/>
      <c r="H18" s="124"/>
      <c r="I18" s="113"/>
      <c r="J18" s="113"/>
      <c r="K18" s="123"/>
    </row>
    <row r="19" spans="2:11" x14ac:dyDescent="0.4">
      <c r="B19" s="273"/>
      <c r="C19" s="122" t="s">
        <v>31</v>
      </c>
      <c r="D19" s="124" t="s">
        <v>31</v>
      </c>
      <c r="E19" s="124" t="s">
        <v>116</v>
      </c>
      <c r="F19" s="124"/>
      <c r="G19" s="124"/>
      <c r="H19" s="124"/>
      <c r="I19" s="113"/>
      <c r="J19" s="113"/>
      <c r="K19" s="123"/>
    </row>
    <row r="20" spans="2:11" x14ac:dyDescent="0.4">
      <c r="B20" s="273"/>
      <c r="C20" s="122" t="s">
        <v>31</v>
      </c>
      <c r="D20" s="124" t="s">
        <v>31</v>
      </c>
      <c r="E20" s="124" t="s">
        <v>117</v>
      </c>
      <c r="F20" s="124"/>
      <c r="G20" s="124"/>
      <c r="H20" s="124"/>
      <c r="I20" s="113"/>
      <c r="J20" s="113"/>
      <c r="K20" s="123"/>
    </row>
    <row r="21" spans="2:11" x14ac:dyDescent="0.4">
      <c r="B21" s="273"/>
      <c r="C21" s="122" t="s">
        <v>31</v>
      </c>
      <c r="D21" s="124" t="s">
        <v>31</v>
      </c>
      <c r="E21" s="124" t="s">
        <v>31</v>
      </c>
      <c r="F21" s="124"/>
      <c r="G21" s="124"/>
      <c r="H21" s="124"/>
      <c r="I21" s="113"/>
      <c r="J21" s="113"/>
      <c r="K21" s="123"/>
    </row>
    <row r="22" spans="2:11" x14ac:dyDescent="0.4">
      <c r="B22" s="273"/>
      <c r="C22" s="122" t="s">
        <v>31</v>
      </c>
      <c r="D22" s="124" t="s">
        <v>31</v>
      </c>
      <c r="E22" s="124" t="s">
        <v>31</v>
      </c>
      <c r="F22" s="124"/>
      <c r="G22" s="124"/>
      <c r="H22" s="124"/>
      <c r="I22" s="113"/>
      <c r="J22" s="113"/>
      <c r="K22" s="123"/>
    </row>
    <row r="23" spans="2:11" x14ac:dyDescent="0.4">
      <c r="B23" s="273"/>
      <c r="C23" s="122" t="s">
        <v>31</v>
      </c>
      <c r="D23" s="124" t="s">
        <v>92</v>
      </c>
      <c r="E23" s="124" t="s">
        <v>31</v>
      </c>
      <c r="F23" s="124"/>
      <c r="G23" s="124"/>
      <c r="H23" s="124"/>
      <c r="I23" s="113"/>
      <c r="J23" s="113"/>
      <c r="K23" s="123"/>
    </row>
    <row r="24" spans="2:11" x14ac:dyDescent="0.4">
      <c r="B24" s="273"/>
      <c r="C24" s="122" t="s">
        <v>31</v>
      </c>
      <c r="D24" s="124" t="s">
        <v>92</v>
      </c>
      <c r="E24" s="124" t="s">
        <v>31</v>
      </c>
      <c r="F24" s="124"/>
      <c r="G24" s="124"/>
      <c r="H24" s="124"/>
      <c r="I24" s="113"/>
      <c r="J24" s="113"/>
      <c r="K24" s="123"/>
    </row>
    <row r="25" spans="2:11" x14ac:dyDescent="0.4">
      <c r="B25" s="273"/>
      <c r="C25" s="122" t="s">
        <v>31</v>
      </c>
      <c r="D25" s="125" t="s">
        <v>92</v>
      </c>
      <c r="E25" s="125" t="s">
        <v>31</v>
      </c>
      <c r="F25" s="125"/>
      <c r="G25" s="125"/>
      <c r="H25" s="125"/>
      <c r="I25" s="113"/>
      <c r="J25" s="113"/>
      <c r="K25" s="123"/>
    </row>
    <row r="26" spans="2:11" x14ac:dyDescent="0.4">
      <c r="B26" s="273"/>
      <c r="C26" s="122" t="s">
        <v>31</v>
      </c>
      <c r="D26" s="125" t="s">
        <v>92</v>
      </c>
      <c r="E26" s="125" t="s">
        <v>31</v>
      </c>
      <c r="F26" s="125"/>
      <c r="G26" s="125"/>
      <c r="H26" s="125"/>
      <c r="I26" s="113"/>
      <c r="J26" s="113"/>
      <c r="K26" s="123"/>
    </row>
    <row r="27" spans="2:11" x14ac:dyDescent="0.4">
      <c r="B27" s="273"/>
      <c r="C27" s="122" t="s">
        <v>31</v>
      </c>
      <c r="D27" s="125" t="s">
        <v>92</v>
      </c>
      <c r="E27" s="125" t="s">
        <v>31</v>
      </c>
      <c r="F27" s="125"/>
      <c r="G27" s="125"/>
      <c r="H27" s="125"/>
      <c r="I27" s="113"/>
      <c r="J27" s="113"/>
      <c r="K27" s="123"/>
    </row>
    <row r="28" spans="2:11" ht="26.25" thickBot="1" x14ac:dyDescent="0.45">
      <c r="B28" s="274"/>
      <c r="C28" s="126" t="s">
        <v>31</v>
      </c>
      <c r="D28" s="127" t="s">
        <v>92</v>
      </c>
      <c r="E28" s="127" t="s">
        <v>31</v>
      </c>
      <c r="F28" s="127"/>
      <c r="G28" s="127"/>
      <c r="H28" s="127"/>
      <c r="I28" s="127"/>
      <c r="J28" s="127"/>
      <c r="K28" s="128"/>
    </row>
    <row r="31" spans="2:11" x14ac:dyDescent="0.4">
      <c r="C31" s="111" t="s">
        <v>88</v>
      </c>
    </row>
    <row r="32" spans="2:11" x14ac:dyDescent="0.4">
      <c r="C32" s="111" t="s">
        <v>32</v>
      </c>
    </row>
    <row r="33" spans="3:3" x14ac:dyDescent="0.4">
      <c r="C33" s="111" t="s">
        <v>107</v>
      </c>
    </row>
    <row r="34" spans="3:3" x14ac:dyDescent="0.4">
      <c r="C34" s="111" t="s">
        <v>91</v>
      </c>
    </row>
    <row r="35" spans="3:3" x14ac:dyDescent="0.4">
      <c r="C35" s="111" t="s">
        <v>118</v>
      </c>
    </row>
    <row r="36" spans="3:3" x14ac:dyDescent="0.4">
      <c r="C36" s="111" t="s">
        <v>119</v>
      </c>
    </row>
    <row r="37" spans="3:3" x14ac:dyDescent="0.4">
      <c r="C37" s="111" t="s">
        <v>33</v>
      </c>
    </row>
    <row r="38" spans="3:3" x14ac:dyDescent="0.4">
      <c r="C38" s="111" t="s">
        <v>34</v>
      </c>
    </row>
    <row r="40" spans="3:3" x14ac:dyDescent="0.4">
      <c r="C40" s="111" t="s">
        <v>108</v>
      </c>
    </row>
    <row r="41" spans="3:3" x14ac:dyDescent="0.4">
      <c r="C41" s="111" t="s">
        <v>61</v>
      </c>
    </row>
    <row r="42" spans="3:3" x14ac:dyDescent="0.4">
      <c r="C42" s="111" t="s">
        <v>62</v>
      </c>
    </row>
    <row r="43" spans="3:3" x14ac:dyDescent="0.4">
      <c r="C43" s="111" t="s">
        <v>63</v>
      </c>
    </row>
    <row r="44" spans="3:3" x14ac:dyDescent="0.4">
      <c r="C44" s="111" t="s">
        <v>64</v>
      </c>
    </row>
    <row r="45" spans="3:3" x14ac:dyDescent="0.4">
      <c r="C45" s="111"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【記載例】居宅介護（介護予防）支援</vt:lpstr>
      <vt:lpstr>居宅介護（介護予防）支援（１枚版）</vt:lpstr>
      <vt:lpstr>記入方法</vt:lpstr>
      <vt:lpstr>プルダウン・リスト</vt:lpstr>
      <vt:lpstr>'【記載例】居宅介護（介護予防）支援'!Print_Area</vt:lpstr>
      <vt:lpstr>記入方法!Print_Area</vt:lpstr>
      <vt:lpstr>'居宅介護（介護予防）支援（１枚版）'!Print_Area</vt:lpstr>
      <vt:lpstr>'【記載例】居宅介護（介護予防）支援'!Print_Titles</vt:lpstr>
      <vt:lpstr>'居宅介護（介護予防）支援（１枚版）'!Print_Titles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一成 [Kazushige Sasaki]</cp:lastModifiedBy>
  <cp:lastPrinted>2021-03-21T05:52:46Z</cp:lastPrinted>
  <dcterms:created xsi:type="dcterms:W3CDTF">2020-01-14T23:44:41Z</dcterms:created>
  <dcterms:modified xsi:type="dcterms:W3CDTF">2025-12-18T01:35:53Z</dcterms:modified>
</cp:coreProperties>
</file>